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19\"/>
    </mc:Choice>
  </mc:AlternateContent>
  <bookViews>
    <workbookView xWindow="3030" yWindow="2600" windowWidth="14400" windowHeight="7400" activeTab="3"/>
  </bookViews>
  <sheets>
    <sheet name="2019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detail'!$A$1:$B$19</definedName>
  </definedNames>
  <calcPr calcId="162913"/>
  <fileRecoveryPr autoRecover="0"/>
</workbook>
</file>

<file path=xl/calcChain.xml><?xml version="1.0" encoding="utf-8"?>
<calcChain xmlns="http://schemas.openxmlformats.org/spreadsheetml/2006/main">
  <c r="E12" i="1" l="1"/>
  <c r="D12" i="1"/>
  <c r="D30" i="1"/>
  <c r="E30" i="1" s="1"/>
  <c r="AZ546" i="20"/>
  <c r="L14" i="21"/>
  <c r="Q6" i="21" l="1"/>
  <c r="D50" i="19" l="1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2" i="19"/>
  <c r="R549" i="20" l="1"/>
  <c r="R547" i="20"/>
  <c r="C40" i="1" l="1"/>
  <c r="C42" i="1"/>
  <c r="C44" i="1" l="1"/>
  <c r="C25" i="1"/>
  <c r="C29" i="1"/>
  <c r="C23" i="1"/>
  <c r="D13" i="1" l="1"/>
  <c r="E13" i="1" s="1"/>
  <c r="B12" i="22" l="1"/>
  <c r="B15" i="21"/>
  <c r="D9" i="1" s="1"/>
  <c r="BD546" i="20"/>
  <c r="AV547" i="20"/>
  <c r="AR547" i="20"/>
  <c r="AN547" i="20"/>
  <c r="AJ547" i="20"/>
  <c r="AF547" i="20"/>
  <c r="AB547" i="20"/>
  <c r="D27" i="1" s="1"/>
  <c r="E27" i="1" s="1"/>
  <c r="X547" i="20"/>
  <c r="J547" i="20"/>
  <c r="F547" i="20"/>
  <c r="B547" i="20"/>
  <c r="D20" i="1" s="1"/>
  <c r="J26" i="19" l="1"/>
  <c r="J25" i="19"/>
  <c r="J27" i="19"/>
  <c r="J28" i="19" l="1"/>
  <c r="I19" i="19" l="1"/>
  <c r="B19" i="19" l="1"/>
  <c r="D19" i="19"/>
  <c r="N547" i="20" l="1"/>
  <c r="D24" i="1" s="1"/>
  <c r="G15" i="21" l="1"/>
  <c r="E24" i="1"/>
  <c r="D11" i="1" l="1"/>
  <c r="E11" i="1" s="1"/>
  <c r="E7" i="1" l="1"/>
  <c r="E26" i="1"/>
  <c r="D31" i="1"/>
  <c r="E31" i="1" s="1"/>
  <c r="D29" i="1"/>
  <c r="E29" i="1" s="1"/>
  <c r="D28" i="1"/>
  <c r="E28" i="1" s="1"/>
  <c r="D25" i="1"/>
  <c r="E25" i="1" s="1"/>
  <c r="D22" i="1"/>
  <c r="E22" i="1" s="1"/>
  <c r="D21" i="1"/>
  <c r="E21" i="1" s="1"/>
  <c r="D8" i="1"/>
  <c r="E8" i="1" s="1"/>
  <c r="D23" i="1"/>
  <c r="E23" i="1" s="1"/>
  <c r="D10" i="1"/>
  <c r="D6" i="1"/>
  <c r="C33" i="1"/>
  <c r="C15" i="1" s="1"/>
  <c r="M19" i="19" l="1"/>
  <c r="E20" i="1"/>
  <c r="E9" i="1"/>
  <c r="E6" i="1"/>
  <c r="E10" i="1"/>
  <c r="D33" i="1" l="1"/>
  <c r="E33" i="1" s="1"/>
  <c r="E15" i="1"/>
  <c r="D15" i="1"/>
  <c r="D36" i="1" l="1"/>
</calcChain>
</file>

<file path=xl/sharedStrings.xml><?xml version="1.0" encoding="utf-8"?>
<sst xmlns="http://schemas.openxmlformats.org/spreadsheetml/2006/main" count="528" uniqueCount="470">
  <si>
    <t>Income</t>
  </si>
  <si>
    <t>Member shares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</si>
  <si>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</si>
  <si>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</si>
  <si>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</si>
  <si>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</si>
  <si>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</si>
  <si>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</si>
  <si>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</si>
  <si>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</si>
  <si>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</si>
  <si>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</si>
  <si>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</si>
  <si>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</si>
  <si>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</si>
  <si>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</si>
  <si>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</si>
  <si>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</si>
  <si>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</si>
  <si>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</si>
  <si>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</si>
  <si>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</si>
  <si>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</si>
  <si>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</si>
  <si>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</si>
  <si>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</si>
  <si>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</si>
  <si>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</si>
  <si>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</si>
  <si>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</si>
  <si>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</si>
  <si>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</si>
  <si>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</si>
  <si>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</si>
  <si>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</si>
  <si>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</si>
  <si>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</si>
  <si>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</si>
  <si>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</si>
  <si>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</si>
  <si>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</si>
  <si>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</si>
  <si>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</si>
  <si>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</si>
  <si>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</si>
  <si>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</si>
  <si>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</si>
  <si>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</si>
  <si>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</si>
  <si>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</si>
  <si>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</si>
  <si>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</si>
  <si>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</si>
  <si>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</si>
  <si>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</si>
  <si>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</si>
  <si>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</si>
  <si>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</si>
  <si>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</si>
  <si>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</si>
  <si>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</si>
  <si>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</si>
  <si>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</si>
  <si>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</si>
  <si>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</si>
  <si>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</si>
  <si>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</si>
  <si>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</si>
  <si>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</si>
  <si>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</si>
  <si>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</si>
  <si>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</si>
  <si>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</si>
  <si>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</si>
  <si>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</si>
  <si>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</si>
  <si>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</si>
  <si>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</si>
  <si>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</si>
  <si>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</si>
  <si>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</si>
  <si>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</si>
  <si>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</si>
  <si>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</si>
  <si>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</si>
  <si>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</si>
  <si>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</si>
  <si>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</si>
  <si>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</si>
  <si>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</si>
  <si>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</si>
  <si>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</si>
  <si>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</si>
  <si>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Research program</t>
  </si>
  <si>
    <t>j.</t>
  </si>
  <si>
    <t xml:space="preserve">e. </t>
  </si>
  <si>
    <t>Digital Content:  Advantage</t>
  </si>
  <si>
    <t>Digital Content: Advantage</t>
  </si>
  <si>
    <t xml:space="preserve">d. </t>
  </si>
  <si>
    <t>Digital Newspaper Uploads</t>
  </si>
  <si>
    <t>Digital Newspaper Upload Income</t>
  </si>
  <si>
    <t>g.</t>
  </si>
  <si>
    <t>Digital Newspaper Upload</t>
  </si>
  <si>
    <t>Expenses</t>
  </si>
  <si>
    <t>Carryover is allocated in expenses as follows:</t>
  </si>
  <si>
    <t>Madison Public Library</t>
  </si>
  <si>
    <t>BiblioBoard LSTA funding</t>
  </si>
  <si>
    <t>BiblioBoard project</t>
  </si>
  <si>
    <t>Inv #</t>
  </si>
  <si>
    <t>Inv Date</t>
  </si>
  <si>
    <t>Biblioboard LSTA Funding</t>
  </si>
  <si>
    <t>2019 budget</t>
  </si>
  <si>
    <t>00669CO19001767</t>
  </si>
  <si>
    <t>00669CO19001768</t>
  </si>
  <si>
    <t>00669CO19001769</t>
  </si>
  <si>
    <t>00669CO19001770</t>
  </si>
  <si>
    <t>00669CO19001771</t>
  </si>
  <si>
    <t>00669CO19010359</t>
  </si>
  <si>
    <t>00669CO19010360</t>
  </si>
  <si>
    <t>00669CO19010362</t>
  </si>
  <si>
    <t>00669CO19010363</t>
  </si>
  <si>
    <t>00669CO19010364</t>
  </si>
  <si>
    <t>00669CO19010365</t>
  </si>
  <si>
    <t>00669CO19010366</t>
  </si>
  <si>
    <t>00669CO19010367</t>
  </si>
  <si>
    <t>00669CO19010372</t>
  </si>
  <si>
    <t>00669CO19010373</t>
  </si>
  <si>
    <t>00669CO19010374</t>
  </si>
  <si>
    <t>00669CO19010375</t>
  </si>
  <si>
    <t>00669CO19010376</t>
  </si>
  <si>
    <t>00669CO19010377</t>
  </si>
  <si>
    <t>00669CO19010378</t>
  </si>
  <si>
    <t>00669CO19010379</t>
  </si>
  <si>
    <t>00669CO19010380</t>
  </si>
  <si>
    <t>00669CO19010381</t>
  </si>
  <si>
    <t>00669CO19010387</t>
  </si>
  <si>
    <t>00669CO19010388</t>
  </si>
  <si>
    <t>00669CO19010389</t>
  </si>
  <si>
    <t>00669CO19010390</t>
  </si>
  <si>
    <t>00669CO19010391</t>
  </si>
  <si>
    <t>00669CO19010392</t>
  </si>
  <si>
    <t>00669CO19010393</t>
  </si>
  <si>
    <t>00669CO19011996</t>
  </si>
  <si>
    <t>00669CO19011997</t>
  </si>
  <si>
    <t>00669CO19011998</t>
  </si>
  <si>
    <t>00669CO19011999</t>
  </si>
  <si>
    <t>00669CO19012000</t>
  </si>
  <si>
    <t>00669CO19012001</t>
  </si>
  <si>
    <t>00669CO19012002</t>
  </si>
  <si>
    <t>00669CO19012003</t>
  </si>
  <si>
    <t>00669DA19003901</t>
  </si>
  <si>
    <t>00669DA19007803</t>
  </si>
  <si>
    <t>00669DA19008845</t>
  </si>
  <si>
    <t>00669DA19010035</t>
  </si>
  <si>
    <t>00669DA19011599</t>
  </si>
  <si>
    <t>00669DA19012928</t>
  </si>
  <si>
    <t>00669CO19014768</t>
  </si>
  <si>
    <t>00669CO19014769</t>
  </si>
  <si>
    <t>00669CO19014770</t>
  </si>
  <si>
    <t>00669CO19015989</t>
  </si>
  <si>
    <t>00669CO19015990</t>
  </si>
  <si>
    <t>00669CO19015991</t>
  </si>
  <si>
    <t>00669CO19015992</t>
  </si>
  <si>
    <t>00669CO19015993</t>
  </si>
  <si>
    <t>00669CO19021809</t>
  </si>
  <si>
    <t>00669CO19021810</t>
  </si>
  <si>
    <t>00669CO19021811</t>
  </si>
  <si>
    <t>00669CO19021812</t>
  </si>
  <si>
    <t>00669CO19021813</t>
  </si>
  <si>
    <t>00669CO19021820</t>
  </si>
  <si>
    <t>00669CO19021821</t>
  </si>
  <si>
    <t>00669CO19021822</t>
  </si>
  <si>
    <t>00669CO19026872</t>
  </si>
  <si>
    <t>00669CO19026873</t>
  </si>
  <si>
    <t>00669CO19026874</t>
  </si>
  <si>
    <t>00669CO19026879</t>
  </si>
  <si>
    <t>00669CO19026880</t>
  </si>
  <si>
    <t>00669CO19026881</t>
  </si>
  <si>
    <t>00669CO19026882</t>
  </si>
  <si>
    <t>00669CO19026883</t>
  </si>
  <si>
    <t>00669CO19026884</t>
  </si>
  <si>
    <t>00669CO19026885</t>
  </si>
  <si>
    <t>00669CO19026905</t>
  </si>
  <si>
    <t>00669CO19034144</t>
  </si>
  <si>
    <t>00669CO19034145</t>
  </si>
  <si>
    <t>00669CO19034147</t>
  </si>
  <si>
    <t>00669CO19034148</t>
  </si>
  <si>
    <t>00669CO19034149</t>
  </si>
  <si>
    <t>00669CO19034150</t>
  </si>
  <si>
    <t>00669CO19034151</t>
  </si>
  <si>
    <t>00669CO19034152</t>
  </si>
  <si>
    <t>00669CO19034153</t>
  </si>
  <si>
    <t>00669CO19034156</t>
  </si>
  <si>
    <t>00669CO19034157</t>
  </si>
  <si>
    <t>00669CO19034158</t>
  </si>
  <si>
    <t>00669CO19034159</t>
  </si>
  <si>
    <t>00669CO19034160</t>
  </si>
  <si>
    <t>00669CO19034161</t>
  </si>
  <si>
    <t>00669CO19034162</t>
  </si>
  <si>
    <t>00669CO19034163</t>
  </si>
  <si>
    <t>00669CO19034164</t>
  </si>
  <si>
    <t>00669CO19034165</t>
  </si>
  <si>
    <t>00669CO19034166</t>
  </si>
  <si>
    <t>00669CO19034167</t>
  </si>
  <si>
    <t>00669CO19034168</t>
  </si>
  <si>
    <t>00669CO19034169</t>
  </si>
  <si>
    <t>00669CO19034170</t>
  </si>
  <si>
    <t>00669CO19034171</t>
  </si>
  <si>
    <t>00669CO19034172</t>
  </si>
  <si>
    <t>00669CO19034173</t>
  </si>
  <si>
    <t>00669CO19034174</t>
  </si>
  <si>
    <t>00669CO19034175</t>
  </si>
  <si>
    <t>00669DA19014798</t>
  </si>
  <si>
    <t>00669DA19017374</t>
  </si>
  <si>
    <t>00669DA19021277</t>
  </si>
  <si>
    <t>00669DA19023250</t>
  </si>
  <si>
    <t>00669DA19028138</t>
  </si>
  <si>
    <t>00669DA19031247</t>
  </si>
  <si>
    <t>00669DA19032257</t>
  </si>
  <si>
    <t>H-0056817</t>
  </si>
  <si>
    <t>00669DA19043094</t>
  </si>
  <si>
    <t>00669CO19035301</t>
  </si>
  <si>
    <t>00669CO19035302</t>
  </si>
  <si>
    <t>00669CO19042127</t>
  </si>
  <si>
    <t>00669CO19042128</t>
  </si>
  <si>
    <t>00669CO19042129</t>
  </si>
  <si>
    <t>00669CO19042130</t>
  </si>
  <si>
    <t>00669CO19042136</t>
  </si>
  <si>
    <t>00669CO19042137</t>
  </si>
  <si>
    <t>00669CO19042401</t>
  </si>
  <si>
    <t>00669CO19047566</t>
  </si>
  <si>
    <t>00669CO19047568</t>
  </si>
  <si>
    <t>00669CO19047569</t>
  </si>
  <si>
    <t>00669CO19047570</t>
  </si>
  <si>
    <t>00669CO19047571</t>
  </si>
  <si>
    <t>00669CO19047573</t>
  </si>
  <si>
    <t>00669DA19036753</t>
  </si>
  <si>
    <t>00669DA19047861</t>
  </si>
  <si>
    <t>CD0066919042878</t>
  </si>
  <si>
    <t>Patricia Wende</t>
  </si>
  <si>
    <t>no</t>
  </si>
  <si>
    <t>Ann Tice</t>
  </si>
  <si>
    <t>00669CO18236940</t>
  </si>
  <si>
    <t>00669CO18236934</t>
  </si>
  <si>
    <t>00669CO18236941</t>
  </si>
  <si>
    <t>00669CO18236942</t>
  </si>
  <si>
    <t>00669CO18236943</t>
  </si>
  <si>
    <t>00669CO18236944</t>
  </si>
  <si>
    <t>00669CO18236956</t>
  </si>
  <si>
    <t>00669CO18236957</t>
  </si>
  <si>
    <t>00669CO18236958</t>
  </si>
  <si>
    <t>00669CO18236959</t>
  </si>
  <si>
    <t>00669CO18236965</t>
  </si>
  <si>
    <t>00669CO18236966</t>
  </si>
  <si>
    <t>00669CO18236967</t>
  </si>
  <si>
    <t>00669CO18236968</t>
  </si>
  <si>
    <t>00669CO18236969</t>
  </si>
  <si>
    <t>00669CO18236970</t>
  </si>
  <si>
    <t>00669CO18236978</t>
  </si>
  <si>
    <t>00669CO18236979</t>
  </si>
  <si>
    <t>00669CO18237526</t>
  </si>
  <si>
    <t>P-0001418</t>
  </si>
  <si>
    <t>00669CO18240248</t>
  </si>
  <si>
    <t>00669CO18240249</t>
  </si>
  <si>
    <t>00669CO18240250</t>
  </si>
  <si>
    <t>00669CO18240251</t>
  </si>
  <si>
    <t>00669CO18240252</t>
  </si>
  <si>
    <t>00669DA18235291</t>
  </si>
  <si>
    <t>00669DA18238431</t>
  </si>
  <si>
    <t>00669DA18238672</t>
  </si>
  <si>
    <t>00669DA18239388</t>
  </si>
  <si>
    <t>00669DA18241581</t>
  </si>
  <si>
    <t>00669SU18236935</t>
  </si>
  <si>
    <t>00669SU18237512</t>
  </si>
  <si>
    <t>Other Income</t>
  </si>
  <si>
    <t>NFLS WPLC additional amount</t>
  </si>
  <si>
    <t>Arrowhead Recorded Books</t>
  </si>
  <si>
    <t>Brown County  Recorded Books</t>
  </si>
  <si>
    <t>IFLS Recorded Books</t>
  </si>
  <si>
    <t>MCLS Recorded Books</t>
  </si>
  <si>
    <t>MCFLS Recorded Books</t>
  </si>
  <si>
    <t>NFLS Recorded Books</t>
  </si>
  <si>
    <t>OWLS Recorded Books</t>
  </si>
  <si>
    <t>SCLS Recorded Books</t>
  </si>
  <si>
    <t>SWLS Recorded Books</t>
  </si>
  <si>
    <t>Judith Carl</t>
  </si>
  <si>
    <t>Recorded Books Group Sub</t>
  </si>
  <si>
    <t>Digital content</t>
  </si>
  <si>
    <t>Newspaper hosting</t>
  </si>
  <si>
    <t>Newspaper uploads</t>
  </si>
  <si>
    <t>k.</t>
  </si>
  <si>
    <t>Newspaper Uploading</t>
  </si>
  <si>
    <t>Roberta Larson</t>
  </si>
  <si>
    <t>00669DA19052172</t>
  </si>
  <si>
    <t>00669DA19056815</t>
  </si>
  <si>
    <t>00669CO19059574</t>
  </si>
  <si>
    <t>00669CO19059578</t>
  </si>
  <si>
    <t>00669CO19059579</t>
  </si>
  <si>
    <t>00669CO19059580</t>
  </si>
  <si>
    <t>00669CO19059581</t>
  </si>
  <si>
    <t>00669CO19059582</t>
  </si>
  <si>
    <t>00669CO19059583</t>
  </si>
  <si>
    <t>00669CO19059584</t>
  </si>
  <si>
    <t>00669CO19059593</t>
  </si>
  <si>
    <t>00669CO19059594</t>
  </si>
  <si>
    <t>00669CO19059595</t>
  </si>
  <si>
    <t>00669CO19059596</t>
  </si>
  <si>
    <t>00669CO19059600</t>
  </si>
  <si>
    <t>00669CO19059601</t>
  </si>
  <si>
    <t>00669CO19059602</t>
  </si>
  <si>
    <t>00669CO19059603</t>
  </si>
  <si>
    <t>00669CO19059604</t>
  </si>
  <si>
    <t>00669CO19059605</t>
  </si>
  <si>
    <t>00669CO19059606</t>
  </si>
  <si>
    <t>00669CO19059607</t>
  </si>
  <si>
    <t>00669CO19059608</t>
  </si>
  <si>
    <t>00669CO19059609</t>
  </si>
  <si>
    <t>00669CO19059610</t>
  </si>
  <si>
    <t>00669CO19059621</t>
  </si>
  <si>
    <t>00669CO19059622</t>
  </si>
  <si>
    <t>00669CO19059623</t>
  </si>
  <si>
    <t>00669CO19059624</t>
  </si>
  <si>
    <t>00669CO19059625</t>
  </si>
  <si>
    <t>00669CO19059637</t>
  </si>
  <si>
    <t>00669DA19063152</t>
  </si>
  <si>
    <t>00669DA19066734</t>
  </si>
  <si>
    <t>00669DA19067617</t>
  </si>
  <si>
    <t>00669DA19072069</t>
  </si>
  <si>
    <t>00669CO19069825</t>
  </si>
  <si>
    <t>00669CO19069826</t>
  </si>
  <si>
    <t>00669CO19072056</t>
  </si>
  <si>
    <t>00669DA19076364</t>
  </si>
  <si>
    <t>00669DA19077688</t>
  </si>
  <si>
    <t>00669CO19077795</t>
  </si>
  <si>
    <t>00669DA19080075</t>
  </si>
  <si>
    <t>00669DA19081760</t>
  </si>
  <si>
    <t>H-0058156</t>
  </si>
  <si>
    <t>00669CO19084436</t>
  </si>
  <si>
    <t>00669CO19084437</t>
  </si>
  <si>
    <t>00669CO19084450</t>
  </si>
  <si>
    <t>00669CO19084451</t>
  </si>
  <si>
    <t>00669CO19084452</t>
  </si>
  <si>
    <t>00669CO19084455</t>
  </si>
  <si>
    <t>00669CO19084456</t>
  </si>
  <si>
    <t>00669CO19084457</t>
  </si>
  <si>
    <t>00669CO19084458</t>
  </si>
  <si>
    <t>00669CO19084459</t>
  </si>
  <si>
    <t>00669CO19084467</t>
  </si>
  <si>
    <t>00669CO19084468</t>
  </si>
  <si>
    <t>00669CO19084469</t>
  </si>
  <si>
    <t>00669CO19084470</t>
  </si>
  <si>
    <t>00669CO19084471</t>
  </si>
  <si>
    <t>00669CO19084472</t>
  </si>
  <si>
    <t>00669CO19084473</t>
  </si>
  <si>
    <t>00669CO19084474</t>
  </si>
  <si>
    <t>00669CO19084475</t>
  </si>
  <si>
    <t>00669CO19084476</t>
  </si>
  <si>
    <t>00669CO19084477</t>
  </si>
  <si>
    <t>00669CO19084478</t>
  </si>
  <si>
    <t>00669CO19084479</t>
  </si>
  <si>
    <t>00669CO19084480</t>
  </si>
  <si>
    <t>00669CO19084481</t>
  </si>
  <si>
    <t>00669CO19084482</t>
  </si>
  <si>
    <t>00669CO19084489</t>
  </si>
  <si>
    <t>00669CO19084490</t>
  </si>
  <si>
    <t>Benevity</t>
  </si>
  <si>
    <t>OCLC</t>
  </si>
  <si>
    <t>2019 Project Management</t>
  </si>
  <si>
    <t>DreamHost domain name renewal</t>
  </si>
  <si>
    <t>See below</t>
  </si>
  <si>
    <t>with SCLS</t>
  </si>
  <si>
    <t>490231 CM</t>
  </si>
  <si>
    <t>IFLS</t>
  </si>
  <si>
    <t>OCLC, 0000661812</t>
  </si>
  <si>
    <t>OCLC, 0000656203</t>
  </si>
  <si>
    <t>00669DA19076364B</t>
  </si>
  <si>
    <t>00669DA19077688B</t>
  </si>
  <si>
    <t>00669CO19077795B</t>
  </si>
  <si>
    <t>00669CO19086044</t>
  </si>
  <si>
    <t>00669CO19086045</t>
  </si>
  <si>
    <t>00669CO19089533</t>
  </si>
  <si>
    <t>00669CO19089546</t>
  </si>
  <si>
    <t>00669CO19091237</t>
  </si>
  <si>
    <t>00669CO19091238</t>
  </si>
  <si>
    <t>00669CO19091239</t>
  </si>
  <si>
    <t>00669CO19091240</t>
  </si>
  <si>
    <t>00669CO19091243</t>
  </si>
  <si>
    <t>00669CO19091244</t>
  </si>
  <si>
    <t>00669CO19091250</t>
  </si>
  <si>
    <t>Reimbursement for invoice paid on behalf of Milwaukee County Fed Libr Syst OverDrive promotional materials</t>
  </si>
  <si>
    <t>Recorded Books</t>
  </si>
  <si>
    <t>l.</t>
  </si>
  <si>
    <t>00669DA19100426</t>
  </si>
  <si>
    <t>00669DA19087347</t>
  </si>
  <si>
    <t>00669DA19092376</t>
  </si>
  <si>
    <t>00669DA19093861</t>
  </si>
  <si>
    <t>00669DA19096844</t>
  </si>
  <si>
    <t>00669DA19102279</t>
  </si>
  <si>
    <t>00669CO19097752</t>
  </si>
  <si>
    <t>00669CO19097753</t>
  </si>
  <si>
    <t>00669CO19097754</t>
  </si>
  <si>
    <t>00669CO19097755</t>
  </si>
  <si>
    <t>00669CO19097756</t>
  </si>
  <si>
    <t>00669CO19101500</t>
  </si>
  <si>
    <t>00669CO19101501</t>
  </si>
  <si>
    <t>00669CO19101502</t>
  </si>
  <si>
    <t>00669CO19101503</t>
  </si>
  <si>
    <t>00669CO19101504</t>
  </si>
  <si>
    <t>00669CO19101505</t>
  </si>
  <si>
    <t>00669CO19101513</t>
  </si>
  <si>
    <t>00669CO19101514</t>
  </si>
  <si>
    <t>00669CO19101515</t>
  </si>
  <si>
    <t>00669CO19101524</t>
  </si>
  <si>
    <t>00669CO19101525</t>
  </si>
  <si>
    <t>00669CO19101529</t>
  </si>
  <si>
    <t>00669CO19101530</t>
  </si>
  <si>
    <t>00669CO19101532</t>
  </si>
  <si>
    <t>00669CO19101533</t>
  </si>
  <si>
    <t>00669CO19101539</t>
  </si>
  <si>
    <t>00669CO19101540</t>
  </si>
  <si>
    <t>00669CO19101541</t>
  </si>
  <si>
    <t>00669CO19101542</t>
  </si>
  <si>
    <t>00669CO19101545</t>
  </si>
  <si>
    <t>00669CO19101546</t>
  </si>
  <si>
    <t>00669CO19101547</t>
  </si>
  <si>
    <t>00669CO19101548</t>
  </si>
  <si>
    <t>00669CO19101551</t>
  </si>
  <si>
    <t>00669CO19101552</t>
  </si>
  <si>
    <t>00669CO19101553</t>
  </si>
  <si>
    <t>00669DA19105825</t>
  </si>
  <si>
    <t>00669DA19111356</t>
  </si>
  <si>
    <t>00669DA19106694</t>
  </si>
  <si>
    <t>00669DA19116038</t>
  </si>
  <si>
    <t>00669DA19116039</t>
  </si>
  <si>
    <t>00669CO19106170</t>
  </si>
  <si>
    <t>00669CO19114350</t>
  </si>
  <si>
    <t>00669CO19114352</t>
  </si>
  <si>
    <t>00669CO19114348</t>
  </si>
  <si>
    <t>00669CO19114341</t>
  </si>
  <si>
    <t>00669CO19114186</t>
  </si>
  <si>
    <t>00669CO19114333</t>
  </si>
  <si>
    <t>00669CO19114335</t>
  </si>
  <si>
    <t>00669CO19106165</t>
  </si>
  <si>
    <t>00669CO19106167</t>
  </si>
  <si>
    <t>00669CO19106168</t>
  </si>
  <si>
    <t>00669CO19109879</t>
  </si>
  <si>
    <t>00669CO19109880</t>
  </si>
  <si>
    <t>00669CO19109898</t>
  </si>
  <si>
    <t>00669CO19109899</t>
  </si>
  <si>
    <t>00669CO19109900</t>
  </si>
  <si>
    <t>00669CO19109914</t>
  </si>
  <si>
    <t>00669CO19109915</t>
  </si>
  <si>
    <t>00669CO19106169</t>
  </si>
  <si>
    <t>00669CO19114336</t>
  </si>
  <si>
    <t>00669CO19114337</t>
  </si>
  <si>
    <t>00669CO19114338</t>
  </si>
  <si>
    <t>00669CO19114340</t>
  </si>
  <si>
    <t>00669CO19114334</t>
  </si>
  <si>
    <t>00669CO19114342</t>
  </si>
  <si>
    <t>00669CO19114343</t>
  </si>
  <si>
    <t>00669CO19114344</t>
  </si>
  <si>
    <t>00669CO19114345</t>
  </si>
  <si>
    <t>00669CO19114346</t>
  </si>
  <si>
    <t>00669CO19114347</t>
  </si>
  <si>
    <t>00669CO19114349</t>
  </si>
  <si>
    <t>00669CO19109878</t>
  </si>
  <si>
    <t>00669CO19114353</t>
  </si>
  <si>
    <t>00669CO19114351</t>
  </si>
  <si>
    <t>double payment credit</t>
  </si>
  <si>
    <t>Milwaukee Public Library - Archives of Wisconsin Newspapers uploading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</si>
</sst>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Symbol"/>
      <family val="1"/>
      <charset val="2"/>
    </font>
    <font>
      <sz val="11"/>
      <color rgb="FF00B050"/>
      <name val="Calibri"/>
      <family val="2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7" fillId="0" borderId="0" xfId="0" applyFont="1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165" fontId="0" fillId="0" borderId="0" xfId="0" applyNumberForma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44" fontId="4" fillId="0" borderId="0" xfId="4" applyFont="1"/>
    <xf numFmtId="1" fontId="10" fillId="0" borderId="0" xfId="0" applyNumberFormat="1" applyFont="1"/>
    <xf numFmtId="44" fontId="10" fillId="0" borderId="0" xfId="0" applyNumberFormat="1" applyFont="1"/>
    <xf numFmtId="14" fontId="10" fillId="0" borderId="0" xfId="0" applyNumberFormat="1" applyFont="1"/>
    <xf numFmtId="0" fontId="10" fillId="0" borderId="0" xfId="0" applyFont="1"/>
    <xf numFmtId="44" fontId="0" fillId="0" borderId="0" xfId="0" applyNumberFormat="1"/>
    <xf numFmtId="44" fontId="7" fillId="0" borderId="0" xfId="0" applyNumberFormat="1" applyFont="1"/>
    <xf numFmtId="1" fontId="4" fillId="0" borderId="0" xfId="4" applyNumberFormat="1" applyFont="1"/>
    <xf numFmtId="14" fontId="4" fillId="0" borderId="0" xfId="4" applyNumberFormat="1" applyFont="1"/>
    <xf numFmtId="1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6" fontId="13" fillId="0" borderId="0" xfId="0" applyNumberFormat="1" applyFont="1"/>
    <xf numFmtId="0" fontId="17" fillId="0" borderId="0" xfId="0" applyFont="1"/>
    <xf numFmtId="44" fontId="18" fillId="0" borderId="0" xfId="4" applyFont="1"/>
    <xf numFmtId="6" fontId="13" fillId="0" borderId="0" xfId="4" applyNumberFormat="1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0" fontId="31" fillId="0" borderId="0" xfId="0" applyFont="1"/>
    <xf numFmtId="14" fontId="30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19" fillId="0" borderId="0" xfId="0" applyNumberFormat="1" applyFon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wrapText="1"/>
    </xf>
    <xf numFmtId="8" fontId="0" fillId="0" borderId="0" xfId="0" applyNumberFormat="1" applyAlignment="1">
      <alignment horizontal="left" vertical="center" indent="5"/>
    </xf>
    <xf numFmtId="164" fontId="0" fillId="0" borderId="0" xfId="4" applyNumberFormat="1" applyFont="1" applyAlignment="1">
      <alignment horizontal="right" wrapText="1"/>
    </xf>
    <xf numFmtId="8" fontId="24" fillId="0" borderId="0" xfId="4" applyNumberFormat="1" applyFont="1"/>
    <xf numFmtId="164" fontId="7" fillId="0" borderId="2" xfId="4" applyNumberFormat="1" applyFont="1" applyBorder="1"/>
    <xf numFmtId="164" fontId="4" fillId="0" borderId="0" xfId="4" applyNumberFormat="1" applyFont="1"/>
    <xf numFmtId="164" fontId="7" fillId="0" borderId="0" xfId="4" applyNumberFormat="1" applyFont="1"/>
    <xf numFmtId="164" fontId="7" fillId="0" borderId="0" xfId="0" applyNumberFormat="1" applyFont="1" applyAlignment="1">
      <alignment wrapText="1"/>
    </xf>
    <xf numFmtId="164" fontId="0" fillId="0" borderId="0" xfId="0" applyNumberFormat="1"/>
    <xf numFmtId="164" fontId="7" fillId="0" borderId="0" xfId="0" applyNumberFormat="1" applyFont="1"/>
    <xf numFmtId="0" fontId="0" fillId="0" borderId="0" xfId="4" applyNumberFormat="1" applyFont="1"/>
    <xf numFmtId="164" fontId="0" fillId="0" borderId="0" xfId="4" applyNumberFormat="1" applyFont="1"/>
    <xf numFmtId="14" fontId="0" fillId="0" borderId="0" xfId="4" applyNumberFormat="1" applyFont="1"/>
    <xf numFmtId="0" fontId="9" fillId="0" borderId="0" xfId="8" applyFont="1" applyAlignment="1" applyProtection="1">
      <alignment wrapText="1"/>
    </xf>
    <xf numFmtId="1" fontId="0" fillId="0" borderId="0" xfId="4" applyNumberFormat="1" applyFont="1"/>
    <xf numFmtId="44" fontId="19" fillId="0" borderId="0" xfId="5" applyFont="1" applyAlignment="1">
      <alignment wrapText="1"/>
    </xf>
    <xf numFmtId="164" fontId="24" fillId="0" borderId="0" xfId="4" applyNumberFormat="1" applyFont="1"/>
    <xf numFmtId="14" fontId="20" fillId="0" borderId="0" xfId="0" applyNumberFormat="1" applyFont="1"/>
    <xf numFmtId="1" fontId="7" fillId="0" borderId="0" xfId="0" applyNumberFormat="1" applyFont="1"/>
    <xf numFmtId="1" fontId="0" fillId="0" borderId="0" xfId="0" applyNumberFormat="1"/>
    <xf numFmtId="44" fontId="7" fillId="0" borderId="0" xfId="5" applyFont="1"/>
    <xf numFmtId="14" fontId="7" fillId="0" borderId="0" xfId="0" applyNumberFormat="1" applyFont="1"/>
    <xf numFmtId="14" fontId="9" fillId="0" borderId="0" xfId="0" applyNumberFormat="1" applyFont="1"/>
    <xf numFmtId="164" fontId="4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164" fontId="13" fillId="0" borderId="0" xfId="0" applyNumberFormat="1" applyFont="1" applyAlignment="1">
      <alignment horizontal="center" wrapText="1"/>
    </xf>
    <xf numFmtId="164" fontId="14" fillId="0" borderId="0" xfId="0" applyNumberFormat="1" applyFont="1"/>
    <xf numFmtId="164" fontId="15" fillId="0" borderId="0" xfId="0" applyNumberFormat="1" applyFont="1" applyAlignment="1">
      <alignment wrapText="1"/>
    </xf>
    <xf numFmtId="164" fontId="16" fillId="0" borderId="1" xfId="0" applyNumberFormat="1" applyFont="1" applyBorder="1" applyAlignment="1">
      <alignment horizontal="center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/>
    <xf numFmtId="164" fontId="11" fillId="0" borderId="0" xfId="0" applyNumberFormat="1" applyFont="1"/>
    <xf numFmtId="164" fontId="0" fillId="0" borderId="0" xfId="0" applyNumberFormat="1" applyFont="1" applyAlignment="1">
      <alignment wrapText="1"/>
    </xf>
    <xf numFmtId="164" fontId="0" fillId="0" borderId="0" xfId="0" applyNumberFormat="1" applyFont="1"/>
    <xf numFmtId="14" fontId="32" fillId="0" borderId="5" xfId="0" applyNumberFormat="1" applyFont="1" applyBorder="1" applyAlignment="1">
      <alignment horizontal="right" wrapText="1"/>
    </xf>
    <xf numFmtId="0" fontId="32" fillId="0" borderId="5" xfId="0" applyFont="1" applyBorder="1" applyAlignment="1">
      <alignment wrapText="1"/>
    </xf>
    <xf numFmtId="0" fontId="33" fillId="0" borderId="0" xfId="0" applyFont="1" applyAlignment="1">
      <alignment horizontal="left" vertical="center" indent="10"/>
    </xf>
    <xf numFmtId="164" fontId="26" fillId="0" borderId="0" xfId="0" applyNumberFormat="1" applyFont="1"/>
    <xf numFmtId="44" fontId="26" fillId="0" borderId="0" xfId="5" applyFont="1"/>
    <xf numFmtId="164" fontId="4" fillId="2" borderId="0" xfId="4" applyNumberFormat="1" applyFont="1" applyFill="1"/>
    <xf numFmtId="8" fontId="34" fillId="0" borderId="5" xfId="0" applyNumberFormat="1" applyFont="1" applyBorder="1" applyAlignment="1">
      <alignment horizontal="right" wrapText="1"/>
    </xf>
    <xf numFmtId="0" fontId="35" fillId="0" borderId="0" xfId="0" applyFont="1"/>
    <xf numFmtId="8" fontId="9" fillId="0" borderId="0" xfId="0" applyNumberFormat="1" applyFont="1"/>
    <xf numFmtId="49" fontId="28" fillId="0" borderId="0" xfId="0" applyNumberFormat="1" applyFont="1" applyAlignment="1">
      <alignment horizontal="left"/>
    </xf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workbookViewId="0">
      <selection activeCell="F37" sqref="F37"/>
    </sheetView>
  </sheetViews>
  <sheetFormatPr defaultColWidth="8.7265625" defaultRowHeight="14.5" x14ac:dyDescent="0.35"/>
  <cols>
    <col min="1" max="1" width="2.7265625" style="22" bestFit="1" customWidth="1"/>
    <col min="2" max="2" width="29" style="23" bestFit="1" customWidth="1"/>
    <col min="3" max="4" width="19.1796875" style="34" customWidth="1"/>
    <col min="5" max="5" width="15.54296875" style="31" bestFit="1" customWidth="1"/>
    <col min="6" max="6" width="14" style="22" bestFit="1" customWidth="1"/>
    <col min="7" max="7" width="13.26953125" style="22" bestFit="1" customWidth="1"/>
    <col min="8" max="9" width="13.26953125" style="22" customWidth="1"/>
    <col min="10" max="10" width="54.7265625" style="23" customWidth="1"/>
    <col min="11" max="16384" width="8.7265625" style="22"/>
  </cols>
  <sheetData>
    <row r="2" spans="1:10" ht="15.5" x14ac:dyDescent="0.35">
      <c r="C2" s="99" t="s">
        <v>111</v>
      </c>
      <c r="D2" s="99" t="s">
        <v>84</v>
      </c>
      <c r="E2" s="100" t="s">
        <v>85</v>
      </c>
    </row>
    <row r="3" spans="1:10" ht="18.5" x14ac:dyDescent="0.45">
      <c r="C3" s="101"/>
      <c r="D3" s="101"/>
      <c r="E3" s="102"/>
      <c r="F3" s="24"/>
      <c r="H3" s="25"/>
      <c r="I3" s="25"/>
    </row>
    <row r="4" spans="1:10" ht="15.5" x14ac:dyDescent="0.35">
      <c r="B4" s="26" t="s">
        <v>0</v>
      </c>
      <c r="C4" s="103"/>
      <c r="D4" s="103"/>
      <c r="E4" s="104"/>
      <c r="F4" s="25"/>
      <c r="G4" s="25"/>
      <c r="H4" s="27"/>
      <c r="I4" s="28"/>
      <c r="J4" s="26"/>
    </row>
    <row r="5" spans="1:10" ht="15.5" x14ac:dyDescent="0.35">
      <c r="F5" s="29"/>
      <c r="G5" s="29"/>
      <c r="H5" s="30"/>
      <c r="I5" s="29"/>
    </row>
    <row r="6" spans="1:10" ht="17.25" customHeight="1" x14ac:dyDescent="0.35">
      <c r="A6" s="22" t="s">
        <v>13</v>
      </c>
      <c r="B6" s="23" t="s">
        <v>1</v>
      </c>
      <c r="C6" s="31">
        <v>89675</v>
      </c>
      <c r="D6" s="32">
        <f>'Income detail'!I19</f>
        <v>89680</v>
      </c>
      <c r="E6" s="33">
        <f>D6-C6</f>
        <v>5</v>
      </c>
      <c r="F6" s="33"/>
      <c r="G6" s="33"/>
      <c r="H6" s="33"/>
      <c r="I6" s="33"/>
    </row>
    <row r="7" spans="1:10" ht="19.5" customHeight="1" x14ac:dyDescent="0.35">
      <c r="A7" s="22" t="s">
        <v>7</v>
      </c>
      <c r="B7" s="23" t="s">
        <v>12</v>
      </c>
      <c r="C7" s="34">
        <v>0</v>
      </c>
      <c r="D7" s="34">
        <v>63134.84</v>
      </c>
      <c r="E7" s="33">
        <f t="shared" ref="E7:E13" si="0">D7-C7</f>
        <v>63134.84</v>
      </c>
      <c r="F7" s="33"/>
      <c r="G7" s="33"/>
      <c r="H7" s="33"/>
      <c r="I7" s="33"/>
    </row>
    <row r="8" spans="1:10" ht="19.5" customHeight="1" x14ac:dyDescent="0.35">
      <c r="A8" s="22" t="s">
        <v>8</v>
      </c>
      <c r="B8" s="23" t="s">
        <v>86</v>
      </c>
      <c r="C8" s="34">
        <v>0</v>
      </c>
      <c r="D8" s="34">
        <f>'Donations detail'!B12</f>
        <v>10850</v>
      </c>
      <c r="E8" s="33">
        <f t="shared" si="0"/>
        <v>10850</v>
      </c>
      <c r="F8" s="33"/>
      <c r="G8" s="33"/>
      <c r="H8" s="33"/>
      <c r="I8" s="33"/>
    </row>
    <row r="9" spans="1:10" ht="19.5" customHeight="1" x14ac:dyDescent="0.35">
      <c r="A9" t="s">
        <v>98</v>
      </c>
      <c r="B9" s="5" t="s">
        <v>99</v>
      </c>
      <c r="C9" s="34">
        <v>0</v>
      </c>
      <c r="D9" s="34">
        <f>'Other income detail'!B15</f>
        <v>12000</v>
      </c>
      <c r="E9" s="33">
        <f t="shared" si="0"/>
        <v>12000</v>
      </c>
      <c r="F9" s="33"/>
      <c r="G9" s="33"/>
      <c r="H9" s="33"/>
      <c r="I9" s="33"/>
    </row>
    <row r="10" spans="1:10" x14ac:dyDescent="0.35">
      <c r="A10" t="s">
        <v>14</v>
      </c>
      <c r="B10" s="23" t="s">
        <v>22</v>
      </c>
      <c r="C10" s="34">
        <v>1150000</v>
      </c>
      <c r="D10" s="34">
        <f>'Income detail'!D19</f>
        <v>1149991</v>
      </c>
      <c r="E10" s="33">
        <f t="shared" si="0"/>
        <v>-9</v>
      </c>
      <c r="F10" s="33"/>
      <c r="G10" s="33"/>
      <c r="H10" s="33"/>
      <c r="I10" s="33"/>
    </row>
    <row r="11" spans="1:10" x14ac:dyDescent="0.35">
      <c r="A11" t="s">
        <v>15</v>
      </c>
      <c r="B11" s="5" t="s">
        <v>106</v>
      </c>
      <c r="C11" s="34">
        <v>12000</v>
      </c>
      <c r="D11" s="34">
        <f>'Other income detail'!G15</f>
        <v>12000</v>
      </c>
      <c r="E11" s="33">
        <f t="shared" si="0"/>
        <v>0</v>
      </c>
      <c r="F11" s="33"/>
      <c r="G11" s="33"/>
      <c r="H11" s="33"/>
      <c r="I11" s="33"/>
    </row>
    <row r="12" spans="1:10" x14ac:dyDescent="0.35">
      <c r="A12" t="s">
        <v>101</v>
      </c>
      <c r="B12" s="5" t="s">
        <v>390</v>
      </c>
      <c r="C12" s="34">
        <v>0</v>
      </c>
      <c r="D12" s="34">
        <f>'Other income detail'!L14</f>
        <v>19998</v>
      </c>
      <c r="E12" s="33">
        <f t="shared" si="0"/>
        <v>19998</v>
      </c>
      <c r="F12" s="33"/>
      <c r="G12" s="33"/>
      <c r="H12" s="33"/>
      <c r="I12" s="33"/>
    </row>
    <row r="13" spans="1:10" x14ac:dyDescent="0.35">
      <c r="A13" t="s">
        <v>18</v>
      </c>
      <c r="B13" s="5" t="s">
        <v>274</v>
      </c>
      <c r="C13" s="34">
        <v>0</v>
      </c>
      <c r="D13" s="34">
        <f>'Other income detail'!Q6</f>
        <v>7291.74</v>
      </c>
      <c r="E13" s="33">
        <f t="shared" si="0"/>
        <v>7291.74</v>
      </c>
      <c r="F13" s="33"/>
      <c r="G13" s="33"/>
      <c r="H13" s="33"/>
      <c r="I13" s="33"/>
    </row>
    <row r="14" spans="1:10" ht="19.5" customHeight="1" x14ac:dyDescent="0.35">
      <c r="E14" s="33"/>
      <c r="F14" s="33"/>
      <c r="G14" s="33"/>
      <c r="H14" s="33"/>
      <c r="I14" s="33"/>
    </row>
    <row r="15" spans="1:10" x14ac:dyDescent="0.35">
      <c r="B15" s="35" t="s">
        <v>5</v>
      </c>
      <c r="C15" s="31">
        <f>SUM(C6:C14)</f>
        <v>1251675</v>
      </c>
      <c r="D15" s="31">
        <f>SUM(D6:D14)</f>
        <v>1364945.58</v>
      </c>
      <c r="E15" s="31">
        <f>SUM(E6:E14)</f>
        <v>113270.58</v>
      </c>
      <c r="F15" s="33"/>
      <c r="G15" s="33"/>
      <c r="H15" s="33"/>
      <c r="I15" s="33"/>
    </row>
    <row r="16" spans="1:10" ht="18" customHeight="1" x14ac:dyDescent="0.35">
      <c r="F16" s="31"/>
      <c r="G16" s="31"/>
      <c r="H16" s="31"/>
      <c r="I16" s="31"/>
    </row>
    <row r="18" spans="1:10" ht="15.5" x14ac:dyDescent="0.35">
      <c r="A18" s="25"/>
      <c r="B18" s="26" t="s">
        <v>103</v>
      </c>
      <c r="C18" s="103"/>
      <c r="D18" s="103"/>
    </row>
    <row r="19" spans="1:10" s="25" customFormat="1" ht="15.5" x14ac:dyDescent="0.35">
      <c r="B19" s="26"/>
      <c r="C19" s="103"/>
      <c r="D19" s="103"/>
      <c r="E19" s="104"/>
      <c r="G19" s="26"/>
      <c r="H19" s="26"/>
      <c r="J19" s="26"/>
    </row>
    <row r="20" spans="1:10" s="25" customFormat="1" ht="15.5" x14ac:dyDescent="0.35">
      <c r="A20" s="22" t="s">
        <v>13</v>
      </c>
      <c r="B20" s="23" t="s">
        <v>2</v>
      </c>
      <c r="C20" s="32">
        <v>2000</v>
      </c>
      <c r="D20" s="32">
        <f>'Expense detail'!B547</f>
        <v>1014.95</v>
      </c>
      <c r="E20" s="36">
        <f>C20-D20</f>
        <v>985.05</v>
      </c>
      <c r="G20" s="26"/>
      <c r="H20" s="26"/>
      <c r="J20" s="26"/>
    </row>
    <row r="21" spans="1:10" x14ac:dyDescent="0.35">
      <c r="A21" s="22" t="s">
        <v>7</v>
      </c>
      <c r="B21" s="23" t="s">
        <v>3</v>
      </c>
      <c r="C21" s="32">
        <v>52000</v>
      </c>
      <c r="D21" s="32">
        <f>'Expense detail'!F547</f>
        <v>26000</v>
      </c>
      <c r="E21" s="36">
        <f t="shared" ref="E21:E31" si="1">C21-D21</f>
        <v>26000</v>
      </c>
      <c r="F21" s="33"/>
      <c r="G21" s="37"/>
      <c r="H21" s="37"/>
      <c r="I21" s="37"/>
    </row>
    <row r="22" spans="1:10" ht="24.75" customHeight="1" x14ac:dyDescent="0.35">
      <c r="A22" s="22" t="s">
        <v>8</v>
      </c>
      <c r="B22" s="23" t="s">
        <v>11</v>
      </c>
      <c r="C22" s="32">
        <v>18000</v>
      </c>
      <c r="D22" s="32">
        <f>'Expense detail'!J547</f>
        <v>9000</v>
      </c>
      <c r="E22" s="36">
        <f t="shared" si="1"/>
        <v>9000</v>
      </c>
      <c r="F22" s="33"/>
      <c r="G22" s="37"/>
      <c r="H22" s="37"/>
      <c r="I22" s="37"/>
    </row>
    <row r="23" spans="1:10" x14ac:dyDescent="0.35">
      <c r="A23" s="22" t="s">
        <v>9</v>
      </c>
      <c r="B23" s="23" t="s">
        <v>10</v>
      </c>
      <c r="C23" s="32">
        <f>1000000+33941.34</f>
        <v>1033941.34</v>
      </c>
      <c r="D23" s="32">
        <f>'Expense detail'!R547</f>
        <v>470826.9499999999</v>
      </c>
      <c r="E23" s="36">
        <f t="shared" si="1"/>
        <v>563114.39000000013</v>
      </c>
      <c r="F23" s="33"/>
      <c r="G23" s="37"/>
      <c r="H23" s="37"/>
      <c r="I23" s="37"/>
    </row>
    <row r="24" spans="1:10" x14ac:dyDescent="0.35">
      <c r="A24" t="s">
        <v>95</v>
      </c>
      <c r="B24" s="5" t="s">
        <v>96</v>
      </c>
      <c r="C24" s="32">
        <v>150000</v>
      </c>
      <c r="D24" s="32">
        <f>'Expense detail'!N547</f>
        <v>150000</v>
      </c>
      <c r="E24" s="36">
        <f t="shared" si="1"/>
        <v>0</v>
      </c>
      <c r="F24" s="33"/>
      <c r="G24" s="37"/>
      <c r="H24" s="37"/>
      <c r="I24" s="37"/>
    </row>
    <row r="25" spans="1:10" x14ac:dyDescent="0.35">
      <c r="A25" t="s">
        <v>15</v>
      </c>
      <c r="B25" s="23" t="s">
        <v>20</v>
      </c>
      <c r="C25" s="31">
        <f>1925+3000</f>
        <v>4925</v>
      </c>
      <c r="D25" s="32">
        <f>'Expense detail'!X547</f>
        <v>0</v>
      </c>
      <c r="E25" s="36">
        <f t="shared" si="1"/>
        <v>4925</v>
      </c>
      <c r="F25" s="33"/>
      <c r="G25" s="37"/>
      <c r="H25" s="37"/>
      <c r="I25" s="37"/>
    </row>
    <row r="26" spans="1:10" x14ac:dyDescent="0.35">
      <c r="A26" t="s">
        <v>101</v>
      </c>
      <c r="B26" s="23" t="s">
        <v>21</v>
      </c>
      <c r="C26" s="31">
        <v>1750</v>
      </c>
      <c r="D26" s="32">
        <v>1750</v>
      </c>
      <c r="E26" s="36">
        <f t="shared" si="1"/>
        <v>0</v>
      </c>
      <c r="F26" s="33"/>
      <c r="G26" s="37"/>
      <c r="H26" s="37"/>
      <c r="I26" s="37"/>
    </row>
    <row r="27" spans="1:10" x14ac:dyDescent="0.35">
      <c r="A27" t="s">
        <v>18</v>
      </c>
      <c r="B27" s="98" t="s">
        <v>291</v>
      </c>
      <c r="C27" s="31">
        <v>642.28</v>
      </c>
      <c r="D27" s="32">
        <f>'Expense detail'!AB547</f>
        <v>0</v>
      </c>
      <c r="E27" s="36">
        <f t="shared" si="1"/>
        <v>642.28</v>
      </c>
      <c r="F27" s="33"/>
      <c r="G27" s="37"/>
      <c r="H27" s="37"/>
      <c r="I27" s="37"/>
    </row>
    <row r="28" spans="1:10" ht="29.25" customHeight="1" x14ac:dyDescent="0.35">
      <c r="A28" t="s">
        <v>19</v>
      </c>
      <c r="B28" s="23" t="s">
        <v>4</v>
      </c>
      <c r="C28" s="32">
        <v>17000</v>
      </c>
      <c r="D28" s="32">
        <f>'Expense detail'!AN547</f>
        <v>0</v>
      </c>
      <c r="E28" s="36">
        <f t="shared" si="1"/>
        <v>17000</v>
      </c>
      <c r="F28" s="33"/>
      <c r="G28" s="37"/>
      <c r="H28" s="37"/>
      <c r="I28" s="37"/>
    </row>
    <row r="29" spans="1:10" ht="18" customHeight="1" x14ac:dyDescent="0.35">
      <c r="A29" t="s">
        <v>94</v>
      </c>
      <c r="B29" s="23" t="s">
        <v>17</v>
      </c>
      <c r="C29" s="75">
        <f>10000+24551.62</f>
        <v>34551.619999999995</v>
      </c>
      <c r="D29" s="32">
        <f>'Expense detail'!AR547</f>
        <v>0</v>
      </c>
      <c r="E29" s="36">
        <f t="shared" si="1"/>
        <v>34551.619999999995</v>
      </c>
      <c r="F29" s="33"/>
      <c r="G29" s="37"/>
      <c r="H29" s="37"/>
      <c r="I29" s="37"/>
    </row>
    <row r="30" spans="1:10" ht="18" customHeight="1" x14ac:dyDescent="0.35">
      <c r="A30" t="s">
        <v>290</v>
      </c>
      <c r="B30" s="98" t="s">
        <v>390</v>
      </c>
      <c r="C30" s="75">
        <v>0</v>
      </c>
      <c r="D30" s="34">
        <f>'Expense detail'!AZ546</f>
        <v>19997</v>
      </c>
      <c r="E30" s="36">
        <f t="shared" si="1"/>
        <v>-19997</v>
      </c>
      <c r="F30" s="33"/>
      <c r="G30" s="37"/>
      <c r="H30" s="37"/>
      <c r="I30" s="37"/>
    </row>
    <row r="31" spans="1:10" ht="18" customHeight="1" x14ac:dyDescent="0.35">
      <c r="A31" t="s">
        <v>391</v>
      </c>
      <c r="B31" s="23" t="s">
        <v>6</v>
      </c>
      <c r="C31" s="34">
        <v>0</v>
      </c>
      <c r="D31" s="34">
        <f>'Expense detail'!BD546</f>
        <v>0</v>
      </c>
      <c r="E31" s="36">
        <f t="shared" si="1"/>
        <v>0</v>
      </c>
      <c r="F31" s="33"/>
      <c r="G31" s="37"/>
      <c r="H31" s="37"/>
      <c r="I31" s="37"/>
    </row>
    <row r="32" spans="1:10" ht="18" customHeight="1" x14ac:dyDescent="0.35">
      <c r="E32" s="36"/>
      <c r="F32" s="33"/>
      <c r="G32" s="37"/>
      <c r="H32" s="37"/>
      <c r="I32" s="37"/>
    </row>
    <row r="33" spans="2:9" ht="18" customHeight="1" x14ac:dyDescent="0.35">
      <c r="B33" s="35" t="s">
        <v>5</v>
      </c>
      <c r="C33" s="31">
        <f>SUM(C20:C31)</f>
        <v>1314810.2399999998</v>
      </c>
      <c r="D33" s="31">
        <f>SUM(D20:D31)</f>
        <v>678588.89999999991</v>
      </c>
      <c r="E33" s="33">
        <f>C33-D33</f>
        <v>636221.33999999985</v>
      </c>
      <c r="F33" s="33"/>
      <c r="G33" s="37"/>
      <c r="H33" s="37"/>
      <c r="I33" s="37"/>
    </row>
    <row r="34" spans="2:9" ht="18" customHeight="1" x14ac:dyDescent="0.35">
      <c r="B34" s="34"/>
      <c r="E34" s="33"/>
      <c r="F34" s="33"/>
      <c r="G34" s="37"/>
      <c r="H34" s="37"/>
      <c r="I34" s="37"/>
    </row>
    <row r="35" spans="2:9" ht="18" customHeight="1" x14ac:dyDescent="0.35">
      <c r="B35" s="35"/>
      <c r="C35" s="31"/>
      <c r="D35" s="31"/>
    </row>
    <row r="36" spans="2:9" x14ac:dyDescent="0.35">
      <c r="B36" s="35" t="s">
        <v>92</v>
      </c>
      <c r="C36" s="31"/>
      <c r="D36" s="31">
        <f>D15-D33</f>
        <v>686356.68000000017</v>
      </c>
    </row>
    <row r="37" spans="2:9" x14ac:dyDescent="0.35">
      <c r="B37" s="35"/>
    </row>
    <row r="38" spans="2:9" ht="29" x14ac:dyDescent="0.35">
      <c r="B38" s="73" t="s">
        <v>104</v>
      </c>
      <c r="C38" s="106"/>
      <c r="D38" s="106"/>
      <c r="G38" s="110"/>
    </row>
    <row r="39" spans="2:9" ht="15.5" x14ac:dyDescent="0.35">
      <c r="B39" s="72" t="s">
        <v>2</v>
      </c>
      <c r="C39" s="106">
        <v>1000</v>
      </c>
      <c r="D39" s="106"/>
      <c r="G39" s="110"/>
    </row>
    <row r="40" spans="2:9" ht="15.5" x14ac:dyDescent="0.35">
      <c r="B40" s="74" t="s">
        <v>287</v>
      </c>
      <c r="C40" s="107">
        <f>26416.34+7525-0.01</f>
        <v>33941.329999999994</v>
      </c>
      <c r="D40" s="107"/>
      <c r="G40" s="110"/>
    </row>
    <row r="41" spans="2:9" ht="15.5" x14ac:dyDescent="0.35">
      <c r="B41" s="72" t="s">
        <v>288</v>
      </c>
      <c r="C41" s="107">
        <v>3000</v>
      </c>
      <c r="D41" s="106"/>
      <c r="G41" s="110"/>
    </row>
    <row r="42" spans="2:9" ht="15.5" x14ac:dyDescent="0.35">
      <c r="B42" s="72" t="s">
        <v>17</v>
      </c>
      <c r="C42" s="107">
        <f>24600.73-49.5</f>
        <v>24551.23</v>
      </c>
      <c r="D42" s="107"/>
      <c r="G42" s="110"/>
      <c r="H42" s="97"/>
    </row>
    <row r="43" spans="2:9" ht="15.5" x14ac:dyDescent="0.35">
      <c r="B43" s="72" t="s">
        <v>289</v>
      </c>
      <c r="C43" s="107">
        <v>642.28</v>
      </c>
      <c r="D43" s="106"/>
      <c r="G43" s="110"/>
    </row>
    <row r="44" spans="2:9" x14ac:dyDescent="0.35">
      <c r="C44" s="34">
        <f>SUM(C39:C43)</f>
        <v>63134.84</v>
      </c>
    </row>
    <row r="46" spans="2:9" x14ac:dyDescent="0.35">
      <c r="E46" s="105"/>
    </row>
    <row r="48" spans="2:9" ht="15.5" x14ac:dyDescent="0.35">
      <c r="B48" s="26"/>
    </row>
    <row r="49" spans="3:3" x14ac:dyDescent="0.35">
      <c r="C49" s="96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5"/>
  <sheetViews>
    <sheetView topLeftCell="K1" zoomScale="70" zoomScaleNormal="70" workbookViewId="0">
      <pane ySplit="1" topLeftCell="A317" activePane="bottomLeft" state="frozen"/>
      <selection activeCell="K1" sqref="K1"/>
      <selection pane="bottomLeft" activeCell="S293" sqref="S293"/>
    </sheetView>
  </sheetViews>
  <sheetFormatPr defaultColWidth="9.1796875" defaultRowHeight="14.5" x14ac:dyDescent="0.35"/>
  <cols>
    <col min="1" max="1" width="9.1796875" style="49"/>
    <col min="2" max="2" width="10.26953125" style="49" bestFit="1" customWidth="1"/>
    <col min="3" max="3" width="10.453125" style="49" bestFit="1" customWidth="1"/>
    <col min="4" max="4" width="3.1796875" style="49" customWidth="1"/>
    <col min="5" max="5" width="23.453125" style="49" bestFit="1" customWidth="1"/>
    <col min="6" max="6" width="12" style="52" bestFit="1" customWidth="1"/>
    <col min="7" max="7" width="10.453125" style="49" bestFit="1" customWidth="1"/>
    <col min="8" max="8" width="3" style="49" customWidth="1"/>
    <col min="9" max="9" width="16.81640625" style="49" bestFit="1" customWidth="1"/>
    <col min="10" max="10" width="12" style="54" bestFit="1" customWidth="1"/>
    <col min="11" max="11" width="10.54296875" style="49" bestFit="1" customWidth="1"/>
    <col min="12" max="12" width="3" style="49" customWidth="1"/>
    <col min="13" max="13" width="24.54296875" style="49" customWidth="1"/>
    <col min="14" max="14" width="13.1796875" style="54" bestFit="1" customWidth="1"/>
    <col min="15" max="15" width="9.26953125" style="49" bestFit="1" customWidth="1"/>
    <col min="16" max="16" width="3" style="49" customWidth="1"/>
    <col min="17" max="17" width="22.1796875" style="63" bestFit="1" customWidth="1"/>
    <col min="18" max="18" width="14.7265625" style="56" bestFit="1" customWidth="1"/>
    <col min="19" max="20" width="11.81640625" style="56" customWidth="1"/>
    <col min="21" max="21" width="14.453125" style="51" customWidth="1"/>
    <col min="22" max="22" width="3.7265625" style="49" customWidth="1"/>
    <col min="23" max="23" width="18.1796875" style="49" bestFit="1" customWidth="1"/>
    <col min="24" max="24" width="14.453125" style="54" customWidth="1"/>
    <col min="25" max="25" width="14.453125" style="49" customWidth="1"/>
    <col min="26" max="26" width="2.54296875" style="49" customWidth="1"/>
    <col min="27" max="27" width="18.1796875" style="49" bestFit="1" customWidth="1"/>
    <col min="28" max="28" width="14.453125" style="54" customWidth="1"/>
    <col min="29" max="29" width="14.453125" style="49" customWidth="1"/>
    <col min="30" max="30" width="2.54296875" style="49" customWidth="1"/>
    <col min="31" max="31" width="18.7265625" style="49" bestFit="1" customWidth="1"/>
    <col min="32" max="32" width="14.453125" style="60" customWidth="1"/>
    <col min="33" max="33" width="14.453125" style="49" customWidth="1"/>
    <col min="34" max="34" width="3.26953125" style="49" customWidth="1"/>
    <col min="35" max="35" width="17.26953125" style="49" bestFit="1" customWidth="1"/>
    <col min="36" max="36" width="10.54296875" style="52" bestFit="1" customWidth="1"/>
    <col min="37" max="37" width="21.54296875" style="49" customWidth="1"/>
    <col min="38" max="38" width="3.26953125" style="49" customWidth="1"/>
    <col min="39" max="39" width="11" style="49" customWidth="1"/>
    <col min="40" max="40" width="10.54296875" style="52" bestFit="1" customWidth="1"/>
    <col min="41" max="41" width="21.54296875" style="49" customWidth="1"/>
    <col min="42" max="42" width="3.1796875" style="49" customWidth="1"/>
    <col min="43" max="43" width="17.1796875" style="49" customWidth="1"/>
    <col min="44" max="44" width="9.7265625" style="60" customWidth="1"/>
    <col min="45" max="45" width="9.7265625" style="49" customWidth="1"/>
    <col min="46" max="46" width="3" style="49" customWidth="1"/>
    <col min="47" max="47" width="17.1796875" style="49" customWidth="1"/>
    <col min="48" max="48" width="12" style="60" bestFit="1" customWidth="1"/>
    <col min="49" max="49" width="10.453125" style="49" bestFit="1" customWidth="1"/>
    <col min="50" max="50" width="3" style="49" customWidth="1"/>
    <col min="51" max="51" width="25.26953125" style="49" bestFit="1" customWidth="1"/>
    <col min="52" max="52" width="10.54296875" style="62" bestFit="1" customWidth="1"/>
    <col min="53" max="53" width="11.26953125" style="49" customWidth="1"/>
    <col min="54" max="54" width="3" style="49" customWidth="1"/>
    <col min="55" max="55" width="25.26953125" style="49" bestFit="1" customWidth="1"/>
    <col min="56" max="56" width="10.54296875" style="62" bestFit="1" customWidth="1"/>
    <col min="57" max="57" width="11.26953125" style="49" customWidth="1"/>
    <col min="58" max="16384" width="9.1796875" style="49"/>
  </cols>
  <sheetData>
    <row r="1" spans="1:57" s="38" customFormat="1" ht="30.75" customHeight="1" thickBot="1" x14ac:dyDescent="0.4">
      <c r="A1" s="38" t="s">
        <v>2</v>
      </c>
      <c r="C1" s="38" t="s">
        <v>81</v>
      </c>
      <c r="E1" s="39" t="s">
        <v>76</v>
      </c>
      <c r="F1" s="40"/>
      <c r="G1" s="38" t="s">
        <v>69</v>
      </c>
      <c r="I1" s="39" t="s">
        <v>77</v>
      </c>
      <c r="J1" s="41"/>
      <c r="K1" s="38" t="s">
        <v>69</v>
      </c>
      <c r="M1" s="71" t="s">
        <v>97</v>
      </c>
      <c r="N1" s="41"/>
      <c r="O1" s="38" t="s">
        <v>69</v>
      </c>
      <c r="Q1" s="42" t="s">
        <v>78</v>
      </c>
      <c r="R1" s="43"/>
      <c r="S1" s="44" t="s">
        <v>79</v>
      </c>
      <c r="T1" s="44" t="s">
        <v>80</v>
      </c>
      <c r="U1" s="90" t="s">
        <v>69</v>
      </c>
      <c r="W1" s="38" t="s">
        <v>20</v>
      </c>
      <c r="X1" s="41"/>
      <c r="Y1" s="38" t="s">
        <v>81</v>
      </c>
      <c r="AA1" s="1" t="s">
        <v>102</v>
      </c>
      <c r="AB1" s="41"/>
      <c r="AC1" s="38" t="s">
        <v>81</v>
      </c>
      <c r="AE1" s="38" t="s">
        <v>21</v>
      </c>
      <c r="AF1" s="45"/>
      <c r="AG1" s="38" t="s">
        <v>81</v>
      </c>
      <c r="AI1" s="68" t="s">
        <v>93</v>
      </c>
      <c r="AJ1" s="40"/>
      <c r="AK1" s="38" t="s">
        <v>69</v>
      </c>
      <c r="AM1" s="46" t="s">
        <v>82</v>
      </c>
      <c r="AN1" s="40"/>
      <c r="AO1" s="38" t="s">
        <v>69</v>
      </c>
      <c r="AQ1" s="47" t="s">
        <v>17</v>
      </c>
      <c r="AR1" s="45"/>
      <c r="AS1" s="38" t="s">
        <v>69</v>
      </c>
      <c r="AU1" s="88" t="s">
        <v>107</v>
      </c>
      <c r="AV1" s="45"/>
      <c r="AW1" s="38" t="s">
        <v>69</v>
      </c>
      <c r="AY1" s="88" t="s">
        <v>390</v>
      </c>
      <c r="AZ1" s="48"/>
      <c r="BA1" s="38" t="s">
        <v>69</v>
      </c>
      <c r="BC1" s="47" t="s">
        <v>6</v>
      </c>
      <c r="BD1" s="48"/>
      <c r="BE1" s="38" t="s">
        <v>69</v>
      </c>
    </row>
    <row r="2" spans="1:57" ht="15" thickBot="1" x14ac:dyDescent="0.4">
      <c r="A2" t="s">
        <v>368</v>
      </c>
      <c r="B2" s="70">
        <v>14.95</v>
      </c>
      <c r="C2" s="51">
        <v>43510</v>
      </c>
      <c r="E2" t="s">
        <v>367</v>
      </c>
      <c r="F2" s="112">
        <v>26000</v>
      </c>
      <c r="G2" s="51">
        <v>43496</v>
      </c>
      <c r="I2" t="s">
        <v>219</v>
      </c>
      <c r="J2" s="70">
        <v>4500</v>
      </c>
      <c r="K2" s="95">
        <v>43524</v>
      </c>
      <c r="L2" s="56"/>
      <c r="M2" t="s">
        <v>238</v>
      </c>
      <c r="N2" s="70">
        <v>150000</v>
      </c>
      <c r="O2" s="108">
        <v>43550</v>
      </c>
      <c r="P2" s="51"/>
      <c r="Q2" t="s">
        <v>243</v>
      </c>
      <c r="R2" s="55">
        <v>1389.49</v>
      </c>
      <c r="U2" s="51">
        <v>43496</v>
      </c>
      <c r="V2" s="57"/>
      <c r="W2" s="58"/>
      <c r="X2" s="59"/>
      <c r="Y2" s="51"/>
      <c r="AA2"/>
      <c r="AB2" s="69"/>
      <c r="AC2" s="51"/>
      <c r="AE2"/>
      <c r="AF2" s="62"/>
      <c r="AG2" s="51"/>
      <c r="AH2" s="51"/>
      <c r="AI2" s="46"/>
      <c r="AL2" s="51"/>
      <c r="AM2" s="46"/>
      <c r="AQ2" s="61"/>
      <c r="AS2" s="51"/>
      <c r="AU2"/>
      <c r="AV2" s="62"/>
      <c r="AW2" s="51"/>
      <c r="AY2" t="s">
        <v>286</v>
      </c>
      <c r="AZ2" s="111">
        <v>19997</v>
      </c>
      <c r="BA2" s="51">
        <v>43522</v>
      </c>
      <c r="BC2"/>
      <c r="BD2" s="111"/>
      <c r="BE2" s="51"/>
    </row>
    <row r="3" spans="1:57" ht="15" thickBot="1" x14ac:dyDescent="0.4">
      <c r="A3" t="s">
        <v>36</v>
      </c>
      <c r="B3" s="111">
        <v>1000</v>
      </c>
      <c r="C3" s="51">
        <v>43480</v>
      </c>
      <c r="I3" s="109" t="s">
        <v>336</v>
      </c>
      <c r="J3" s="114">
        <v>4500</v>
      </c>
      <c r="K3" s="51">
        <v>43606</v>
      </c>
      <c r="M3"/>
      <c r="N3" s="69"/>
      <c r="O3" s="51"/>
      <c r="Q3" t="s">
        <v>242</v>
      </c>
      <c r="R3" s="55">
        <v>2569.65</v>
      </c>
      <c r="U3" s="51">
        <v>43496</v>
      </c>
      <c r="V3" s="51"/>
      <c r="W3" s="51"/>
      <c r="Y3" s="51"/>
      <c r="Z3" s="51"/>
      <c r="AA3" s="51"/>
      <c r="AC3" s="51"/>
      <c r="AD3" s="51"/>
      <c r="AE3" s="20"/>
      <c r="AG3" s="51"/>
      <c r="AH3" s="51"/>
      <c r="AL3" s="51"/>
      <c r="AU3"/>
      <c r="AW3" s="51"/>
    </row>
    <row r="4" spans="1:57" x14ac:dyDescent="0.35">
      <c r="I4"/>
      <c r="J4" s="69"/>
      <c r="K4" s="51"/>
      <c r="M4"/>
      <c r="N4" s="69"/>
      <c r="O4" s="51"/>
      <c r="Q4" t="s">
        <v>244</v>
      </c>
      <c r="R4" s="55">
        <v>3534.6</v>
      </c>
      <c r="U4" s="51">
        <v>43496</v>
      </c>
      <c r="V4" s="51"/>
      <c r="W4" s="51"/>
      <c r="Y4" s="51"/>
      <c r="Z4" s="51"/>
      <c r="AA4" s="51"/>
      <c r="AC4" s="51"/>
      <c r="AD4" s="51"/>
      <c r="AE4" s="20"/>
      <c r="AG4" s="51"/>
      <c r="AH4" s="51"/>
      <c r="AL4" s="51"/>
    </row>
    <row r="5" spans="1:57" x14ac:dyDescent="0.35">
      <c r="I5"/>
      <c r="J5" s="69"/>
      <c r="K5" s="20"/>
      <c r="M5"/>
      <c r="N5" s="69"/>
      <c r="O5" s="20"/>
      <c r="Q5" t="s">
        <v>245</v>
      </c>
      <c r="R5" s="55">
        <v>261</v>
      </c>
      <c r="U5" s="51">
        <v>43496</v>
      </c>
      <c r="V5" s="51"/>
      <c r="W5" s="51"/>
      <c r="Y5" s="51"/>
      <c r="Z5" s="51"/>
      <c r="AA5" s="51"/>
      <c r="AC5" s="51"/>
      <c r="AD5" s="51"/>
      <c r="AE5" s="51"/>
      <c r="AG5" s="51"/>
      <c r="AH5" s="51"/>
      <c r="AL5" s="51"/>
    </row>
    <row r="6" spans="1:57" x14ac:dyDescent="0.35">
      <c r="I6" s="51"/>
      <c r="M6"/>
      <c r="N6" s="69"/>
      <c r="O6" s="51"/>
      <c r="Q6" t="s">
        <v>246</v>
      </c>
      <c r="R6" s="55">
        <v>10.98</v>
      </c>
      <c r="U6" s="51">
        <v>43496</v>
      </c>
      <c r="V6" s="51"/>
      <c r="W6" s="51"/>
      <c r="Y6" s="51"/>
      <c r="Z6" s="51"/>
      <c r="AA6" s="51"/>
      <c r="AC6" s="51"/>
      <c r="AD6" s="51"/>
      <c r="AE6" s="51"/>
      <c r="AG6" s="51"/>
      <c r="AH6" s="51"/>
      <c r="AL6" s="51"/>
    </row>
    <row r="7" spans="1:57" x14ac:dyDescent="0.35">
      <c r="I7" s="51"/>
      <c r="M7"/>
      <c r="N7" s="69"/>
      <c r="O7" s="51"/>
      <c r="Q7" t="s">
        <v>247</v>
      </c>
      <c r="R7" s="55">
        <v>647.53</v>
      </c>
      <c r="U7" s="51">
        <v>43496</v>
      </c>
      <c r="V7" s="51"/>
      <c r="W7" s="51"/>
      <c r="Y7" s="51"/>
      <c r="Z7" s="51"/>
      <c r="AA7" s="51"/>
      <c r="AC7" s="51"/>
      <c r="AD7" s="51"/>
      <c r="AE7" s="51"/>
      <c r="AG7" s="51"/>
      <c r="AH7" s="51"/>
      <c r="AL7" s="51"/>
    </row>
    <row r="8" spans="1:57" x14ac:dyDescent="0.35">
      <c r="I8" s="51"/>
      <c r="M8"/>
      <c r="N8" s="69"/>
      <c r="O8" s="51"/>
      <c r="Q8" t="s">
        <v>248</v>
      </c>
      <c r="R8" s="55">
        <v>357.57</v>
      </c>
      <c r="S8" s="70"/>
      <c r="U8" s="51">
        <v>43496</v>
      </c>
      <c r="V8" s="51"/>
      <c r="W8" s="51"/>
      <c r="Y8" s="51"/>
      <c r="Z8" s="51"/>
      <c r="AA8" s="51"/>
      <c r="AC8" s="51"/>
      <c r="AD8" s="51"/>
      <c r="AE8" s="51"/>
      <c r="AG8" s="51"/>
      <c r="AH8" s="51"/>
      <c r="AL8" s="51"/>
    </row>
    <row r="9" spans="1:57" x14ac:dyDescent="0.35">
      <c r="I9" s="51"/>
      <c r="M9"/>
      <c r="N9" s="69"/>
      <c r="O9" s="51"/>
      <c r="Q9" t="s">
        <v>249</v>
      </c>
      <c r="R9" s="55">
        <v>1152.77</v>
      </c>
      <c r="U9" s="51">
        <v>43496</v>
      </c>
      <c r="V9" s="51"/>
      <c r="W9" s="51"/>
      <c r="Y9" s="51"/>
      <c r="Z9" s="51"/>
      <c r="AA9" s="51"/>
      <c r="AC9" s="51"/>
      <c r="AD9" s="51"/>
      <c r="AE9" s="51"/>
      <c r="AG9" s="51"/>
      <c r="AH9" s="51"/>
      <c r="AL9" s="51"/>
    </row>
    <row r="10" spans="1:57" x14ac:dyDescent="0.35">
      <c r="I10" s="51"/>
      <c r="M10"/>
      <c r="N10" s="69"/>
      <c r="O10" s="51"/>
      <c r="Q10" t="s">
        <v>250</v>
      </c>
      <c r="R10" s="55">
        <v>1363.23</v>
      </c>
      <c r="U10" s="51">
        <v>43496</v>
      </c>
      <c r="V10" s="51"/>
      <c r="W10" s="51"/>
      <c r="Y10" s="51"/>
      <c r="Z10" s="51"/>
      <c r="AA10" s="51"/>
      <c r="AC10" s="51"/>
      <c r="AD10" s="51"/>
      <c r="AE10" s="51"/>
      <c r="AG10" s="51"/>
      <c r="AH10" s="51"/>
      <c r="AL10" s="51"/>
    </row>
    <row r="11" spans="1:57" x14ac:dyDescent="0.35">
      <c r="I11" s="51"/>
      <c r="M11"/>
      <c r="N11" s="69"/>
      <c r="O11" s="51"/>
      <c r="Q11" t="s">
        <v>251</v>
      </c>
      <c r="R11" s="55">
        <v>89.57</v>
      </c>
      <c r="U11" s="51">
        <v>43496</v>
      </c>
      <c r="V11" s="51"/>
      <c r="W11" s="51"/>
      <c r="Y11" s="51"/>
      <c r="Z11" s="51"/>
      <c r="AA11" s="51"/>
      <c r="AC11" s="51"/>
      <c r="AD11" s="51"/>
      <c r="AE11" s="51"/>
      <c r="AG11" s="51"/>
      <c r="AH11" s="51"/>
      <c r="AL11" s="51"/>
    </row>
    <row r="12" spans="1:57" x14ac:dyDescent="0.35">
      <c r="I12" s="51"/>
      <c r="M12"/>
      <c r="N12" s="69"/>
      <c r="O12" s="51"/>
      <c r="Q12" t="s">
        <v>252</v>
      </c>
      <c r="R12" s="55">
        <v>255.96</v>
      </c>
      <c r="U12" s="51">
        <v>43496</v>
      </c>
      <c r="V12" s="51"/>
      <c r="W12" s="51"/>
      <c r="Y12" s="51"/>
      <c r="Z12" s="51"/>
      <c r="AA12" s="51"/>
      <c r="AC12" s="51"/>
      <c r="AD12" s="51"/>
      <c r="AE12" s="51"/>
      <c r="AG12" s="51"/>
      <c r="AH12" s="51"/>
      <c r="AL12" s="51"/>
    </row>
    <row r="13" spans="1:57" x14ac:dyDescent="0.35">
      <c r="I13" s="51"/>
      <c r="M13"/>
      <c r="N13" s="69"/>
      <c r="O13" s="51"/>
      <c r="Q13" t="s">
        <v>253</v>
      </c>
      <c r="R13" s="55">
        <v>492.56</v>
      </c>
      <c r="U13" s="51">
        <v>43496</v>
      </c>
      <c r="V13" s="51"/>
      <c r="W13" s="51"/>
      <c r="Y13" s="51"/>
      <c r="Z13" s="51"/>
      <c r="AA13" s="51"/>
      <c r="AC13" s="51"/>
      <c r="AD13" s="51"/>
      <c r="AE13" s="51"/>
      <c r="AG13" s="51"/>
      <c r="AH13" s="51"/>
      <c r="AL13" s="51"/>
    </row>
    <row r="14" spans="1:57" x14ac:dyDescent="0.35">
      <c r="I14" s="51"/>
      <c r="M14"/>
      <c r="N14" s="69"/>
      <c r="O14" s="51"/>
      <c r="Q14" t="s">
        <v>254</v>
      </c>
      <c r="R14" s="55">
        <v>478.58</v>
      </c>
      <c r="S14" s="55"/>
      <c r="U14" s="51">
        <v>43496</v>
      </c>
      <c r="V14" s="51"/>
      <c r="W14" s="51"/>
      <c r="Y14" s="51"/>
      <c r="Z14" s="51"/>
      <c r="AA14" s="51"/>
      <c r="AC14" s="51"/>
      <c r="AD14" s="51"/>
      <c r="AE14" s="51"/>
      <c r="AG14" s="51"/>
      <c r="AH14" s="51"/>
      <c r="AL14" s="51"/>
    </row>
    <row r="15" spans="1:57" x14ac:dyDescent="0.35">
      <c r="I15" s="56"/>
      <c r="J15" s="56"/>
      <c r="M15"/>
      <c r="N15" s="69"/>
      <c r="O15" s="51"/>
      <c r="Q15" t="s">
        <v>255</v>
      </c>
      <c r="R15" s="55">
        <v>490.26</v>
      </c>
      <c r="S15" s="55"/>
      <c r="U15" s="51">
        <v>43496</v>
      </c>
      <c r="V15" s="51"/>
      <c r="W15" s="51"/>
      <c r="Y15" s="51"/>
      <c r="Z15" s="51"/>
      <c r="AA15" s="51"/>
      <c r="AC15" s="51"/>
      <c r="AD15" s="51"/>
      <c r="AE15" s="51"/>
      <c r="AG15" s="51"/>
      <c r="AH15" s="51"/>
      <c r="AL15" s="51"/>
    </row>
    <row r="16" spans="1:57" x14ac:dyDescent="0.35">
      <c r="I16" s="51"/>
      <c r="M16"/>
      <c r="N16" s="69"/>
      <c r="O16" s="51"/>
      <c r="Q16" t="s">
        <v>256</v>
      </c>
      <c r="R16" s="55">
        <v>63.94</v>
      </c>
      <c r="U16" s="51">
        <v>43496</v>
      </c>
      <c r="V16" s="51"/>
      <c r="W16" s="51"/>
      <c r="Y16" s="51"/>
      <c r="Z16" s="51"/>
      <c r="AA16" s="51"/>
      <c r="AC16" s="51"/>
      <c r="AD16" s="51"/>
      <c r="AE16" s="51"/>
      <c r="AG16" s="51"/>
      <c r="AH16" s="51"/>
      <c r="AL16" s="51"/>
    </row>
    <row r="17" spans="2:57" x14ac:dyDescent="0.35">
      <c r="I17" s="51"/>
      <c r="M17"/>
      <c r="N17" s="69"/>
      <c r="O17" s="51"/>
      <c r="Q17" t="s">
        <v>257</v>
      </c>
      <c r="R17" s="55">
        <v>612.24</v>
      </c>
      <c r="U17" s="51">
        <v>43496</v>
      </c>
      <c r="V17" s="51"/>
      <c r="W17" s="51"/>
      <c r="Y17" s="51"/>
      <c r="Z17" s="51"/>
      <c r="AA17" s="51"/>
      <c r="AC17" s="51"/>
      <c r="AD17" s="51"/>
      <c r="AE17" s="51"/>
      <c r="AG17" s="51"/>
      <c r="AH17" s="51"/>
      <c r="AL17" s="51"/>
    </row>
    <row r="18" spans="2:57" x14ac:dyDescent="0.35">
      <c r="I18" s="51"/>
      <c r="M18" s="51"/>
      <c r="Q18" t="s">
        <v>258</v>
      </c>
      <c r="R18" s="55">
        <v>420.94</v>
      </c>
      <c r="U18" s="51">
        <v>43496</v>
      </c>
      <c r="V18" s="51"/>
      <c r="W18" s="51"/>
      <c r="Y18" s="51"/>
      <c r="Z18" s="51"/>
      <c r="AA18" s="51"/>
      <c r="AC18" s="51"/>
      <c r="AD18" s="51"/>
      <c r="AE18" s="51"/>
      <c r="AG18" s="51"/>
      <c r="AH18" s="51"/>
      <c r="AL18" s="51"/>
    </row>
    <row r="19" spans="2:57" x14ac:dyDescent="0.35">
      <c r="I19" s="51"/>
      <c r="M19" s="51"/>
      <c r="Q19" t="s">
        <v>259</v>
      </c>
      <c r="R19" s="55">
        <v>269.97000000000003</v>
      </c>
      <c r="U19" s="51">
        <v>43496</v>
      </c>
      <c r="V19" s="51"/>
      <c r="W19" s="51"/>
      <c r="Y19" s="51"/>
      <c r="Z19" s="51"/>
      <c r="AA19" s="51"/>
      <c r="AC19" s="51"/>
      <c r="AD19" s="51"/>
      <c r="AE19" s="51"/>
      <c r="AG19" s="51"/>
      <c r="AH19" s="51"/>
      <c r="AL19" s="51"/>
    </row>
    <row r="20" spans="2:57" x14ac:dyDescent="0.35">
      <c r="B20" s="50"/>
      <c r="I20" s="51"/>
      <c r="M20" s="51"/>
      <c r="N20" s="76"/>
      <c r="Q20" t="s">
        <v>260</v>
      </c>
      <c r="R20" s="55">
        <v>5269.37</v>
      </c>
      <c r="U20" s="51">
        <v>43496</v>
      </c>
      <c r="V20" s="51"/>
      <c r="W20" s="51"/>
      <c r="Y20" s="51"/>
      <c r="Z20" s="51"/>
      <c r="AA20" s="51"/>
      <c r="AC20" s="51"/>
      <c r="AD20" s="51"/>
      <c r="AE20" s="51"/>
      <c r="AG20" s="51"/>
      <c r="AH20" s="51"/>
      <c r="AL20" s="51"/>
      <c r="AV20" s="89"/>
      <c r="AY20" s="54"/>
      <c r="AZ20" s="49"/>
      <c r="BA20" s="54"/>
      <c r="BC20" s="54"/>
      <c r="BD20" s="49"/>
      <c r="BE20" s="54"/>
    </row>
    <row r="21" spans="2:57" x14ac:dyDescent="0.35">
      <c r="I21" s="51"/>
      <c r="M21" s="51"/>
      <c r="Q21" t="s">
        <v>261</v>
      </c>
      <c r="R21" s="55">
        <v>691.07</v>
      </c>
      <c r="U21" s="51">
        <v>43496</v>
      </c>
      <c r="V21" s="51"/>
      <c r="W21" s="51"/>
      <c r="Y21" s="51"/>
      <c r="Z21" s="51"/>
      <c r="AA21" s="51"/>
      <c r="AC21" s="51"/>
      <c r="AD21" s="51"/>
      <c r="AE21" s="51"/>
      <c r="AG21" s="51"/>
      <c r="AH21" s="51"/>
      <c r="AL21" s="51"/>
      <c r="AY21" s="54"/>
      <c r="AZ21" s="49"/>
      <c r="BA21" s="54"/>
      <c r="BC21" s="54"/>
      <c r="BD21" s="49"/>
      <c r="BE21" s="54"/>
    </row>
    <row r="22" spans="2:57" x14ac:dyDescent="0.35">
      <c r="I22" s="51"/>
      <c r="M22" s="51"/>
      <c r="Q22" t="s">
        <v>262</v>
      </c>
      <c r="R22" s="55">
        <v>1023.66</v>
      </c>
      <c r="U22" s="51">
        <v>43496</v>
      </c>
      <c r="V22" s="51"/>
      <c r="W22" s="51"/>
      <c r="Y22" s="51"/>
      <c r="Z22" s="51"/>
      <c r="AA22" s="51"/>
      <c r="AC22" s="51"/>
      <c r="AD22" s="51"/>
      <c r="AE22" s="51"/>
      <c r="AG22" s="51"/>
      <c r="AH22" s="51"/>
      <c r="AL22" s="51"/>
      <c r="AY22" s="54"/>
      <c r="AZ22" s="49"/>
      <c r="BA22" s="54"/>
      <c r="BC22" s="54"/>
      <c r="BD22" s="49"/>
      <c r="BE22" s="54"/>
    </row>
    <row r="23" spans="2:57" x14ac:dyDescent="0.35">
      <c r="I23" s="51"/>
      <c r="M23" s="51"/>
      <c r="Q23" t="s">
        <v>263</v>
      </c>
      <c r="R23" s="55">
        <v>1494.92</v>
      </c>
      <c r="S23" s="70"/>
      <c r="T23" s="69"/>
      <c r="U23" s="20">
        <v>43496</v>
      </c>
      <c r="V23" s="51"/>
      <c r="W23" s="51"/>
      <c r="Y23" s="51"/>
      <c r="Z23" s="51"/>
      <c r="AA23" s="51"/>
      <c r="AC23" s="51"/>
      <c r="AD23" s="51"/>
      <c r="AE23" s="51"/>
      <c r="AG23" s="51"/>
      <c r="AH23" s="51"/>
      <c r="AL23" s="51"/>
      <c r="AY23" s="54"/>
      <c r="AZ23" s="49"/>
      <c r="BA23" s="54"/>
      <c r="BC23" s="54"/>
      <c r="BD23" s="49"/>
      <c r="BE23" s="54"/>
    </row>
    <row r="24" spans="2:57" x14ac:dyDescent="0.35">
      <c r="I24" s="51"/>
      <c r="M24" s="51"/>
      <c r="Q24" t="s">
        <v>264</v>
      </c>
      <c r="R24" s="55">
        <v>1453.48</v>
      </c>
      <c r="S24" s="70"/>
      <c r="T24" s="69"/>
      <c r="U24" s="20">
        <v>43496</v>
      </c>
      <c r="V24" s="51"/>
      <c r="W24" s="51"/>
      <c r="Y24" s="51"/>
      <c r="Z24" s="51"/>
      <c r="AA24" s="51"/>
      <c r="AC24" s="51"/>
      <c r="AD24" s="51"/>
      <c r="AE24" s="51"/>
      <c r="AG24" s="51"/>
      <c r="AH24" s="51"/>
      <c r="AL24" s="51"/>
      <c r="AY24" s="54"/>
      <c r="AZ24" s="49"/>
      <c r="BA24" s="54"/>
      <c r="BC24" s="54"/>
      <c r="BD24" s="49"/>
      <c r="BE24" s="54"/>
    </row>
    <row r="25" spans="2:57" x14ac:dyDescent="0.35">
      <c r="I25" s="51"/>
      <c r="M25" s="51"/>
      <c r="Q25" t="s">
        <v>265</v>
      </c>
      <c r="R25" s="55">
        <v>3024.03</v>
      </c>
      <c r="S25" s="70"/>
      <c r="T25" s="69"/>
      <c r="U25" s="20">
        <v>43496</v>
      </c>
      <c r="V25" s="51"/>
      <c r="W25" s="51"/>
      <c r="Y25" s="51"/>
      <c r="Z25" s="51"/>
      <c r="AA25" s="51"/>
      <c r="AC25" s="51"/>
      <c r="AD25" s="51"/>
      <c r="AE25" s="51"/>
      <c r="AG25" s="51"/>
      <c r="AH25" s="51"/>
      <c r="AL25" s="51"/>
      <c r="AY25" s="54"/>
      <c r="AZ25" s="49"/>
      <c r="BA25" s="54"/>
      <c r="BC25" s="54"/>
      <c r="BD25" s="49"/>
      <c r="BE25" s="54"/>
    </row>
    <row r="26" spans="2:57" x14ac:dyDescent="0.35">
      <c r="I26" s="51"/>
      <c r="M26" s="51"/>
      <c r="Q26" t="s">
        <v>266</v>
      </c>
      <c r="R26" s="55">
        <v>479.64</v>
      </c>
      <c r="S26" s="70"/>
      <c r="T26" s="69"/>
      <c r="U26" s="20">
        <v>43496</v>
      </c>
      <c r="V26" s="51"/>
      <c r="W26" s="51"/>
      <c r="Y26" s="51"/>
      <c r="Z26" s="51"/>
      <c r="AA26" s="51"/>
      <c r="AC26" s="51"/>
      <c r="AD26" s="51"/>
      <c r="AE26" s="51"/>
      <c r="AG26" s="51"/>
      <c r="AH26" s="51"/>
      <c r="AL26" s="51"/>
      <c r="AY26" s="54"/>
      <c r="AZ26" s="49"/>
      <c r="BA26" s="54"/>
      <c r="BC26" s="54"/>
      <c r="BD26" s="49"/>
      <c r="BE26" s="54"/>
    </row>
    <row r="27" spans="2:57" x14ac:dyDescent="0.35">
      <c r="I27" s="51"/>
      <c r="M27" s="51"/>
      <c r="Q27" t="s">
        <v>112</v>
      </c>
      <c r="R27" s="70">
        <v>439.41</v>
      </c>
      <c r="S27" s="70"/>
      <c r="T27" s="69"/>
      <c r="U27" s="20">
        <v>43496</v>
      </c>
      <c r="V27" s="51"/>
      <c r="W27" s="51"/>
      <c r="Y27" s="51"/>
      <c r="Z27" s="51"/>
      <c r="AA27" s="51"/>
      <c r="AC27" s="51"/>
      <c r="AD27" s="51"/>
      <c r="AE27" s="51"/>
      <c r="AG27" s="51"/>
      <c r="AH27" s="51"/>
      <c r="AL27" s="51"/>
      <c r="AY27" s="54"/>
      <c r="AZ27" s="49"/>
      <c r="BA27" s="54"/>
      <c r="BC27" s="54"/>
      <c r="BD27" s="49"/>
      <c r="BE27" s="54"/>
    </row>
    <row r="28" spans="2:57" x14ac:dyDescent="0.35">
      <c r="I28" s="51"/>
      <c r="M28" s="51"/>
      <c r="Q28" t="s">
        <v>113</v>
      </c>
      <c r="R28" s="70">
        <v>4474.03</v>
      </c>
      <c r="S28" s="70"/>
      <c r="T28" s="69"/>
      <c r="U28" s="20">
        <v>43496</v>
      </c>
      <c r="V28" s="51"/>
      <c r="W28" s="51"/>
      <c r="Y28" s="51"/>
      <c r="Z28" s="51"/>
      <c r="AA28" s="51"/>
      <c r="AC28" s="51"/>
      <c r="AD28" s="51"/>
      <c r="AE28" s="51"/>
      <c r="AG28" s="51"/>
      <c r="AH28" s="51"/>
      <c r="AL28" s="51"/>
      <c r="AY28" s="54"/>
      <c r="AZ28" s="49"/>
      <c r="BA28" s="54"/>
      <c r="BC28" s="54"/>
      <c r="BD28" s="49"/>
      <c r="BE28" s="54"/>
    </row>
    <row r="29" spans="2:57" x14ac:dyDescent="0.35">
      <c r="I29" s="51"/>
      <c r="M29" s="51"/>
      <c r="Q29" t="s">
        <v>114</v>
      </c>
      <c r="R29" s="70">
        <v>621.73</v>
      </c>
      <c r="S29" s="70"/>
      <c r="T29" s="69"/>
      <c r="U29" s="20">
        <v>43496</v>
      </c>
      <c r="V29" s="51"/>
      <c r="W29" s="51"/>
      <c r="Y29" s="51"/>
      <c r="Z29" s="51"/>
      <c r="AA29" s="51"/>
      <c r="AC29" s="51"/>
      <c r="AD29" s="51"/>
      <c r="AE29" s="51"/>
      <c r="AG29" s="51"/>
      <c r="AH29" s="51"/>
      <c r="AL29" s="51"/>
      <c r="AY29" s="54"/>
      <c r="AZ29" s="49"/>
      <c r="BA29" s="54"/>
      <c r="BC29" s="54"/>
      <c r="BD29" s="49"/>
      <c r="BE29" s="54"/>
    </row>
    <row r="30" spans="2:57" x14ac:dyDescent="0.35">
      <c r="I30" s="51"/>
      <c r="M30" s="51"/>
      <c r="Q30" t="s">
        <v>115</v>
      </c>
      <c r="R30" s="70">
        <v>1350.93</v>
      </c>
      <c r="S30" s="70"/>
      <c r="T30" s="69"/>
      <c r="U30" s="51">
        <v>43496</v>
      </c>
      <c r="V30" s="51"/>
      <c r="W30" s="51"/>
      <c r="Y30" s="51"/>
      <c r="Z30" s="51"/>
      <c r="AA30" s="51"/>
      <c r="AC30" s="51"/>
      <c r="AD30" s="51"/>
      <c r="AE30" s="51"/>
      <c r="AG30" s="51"/>
      <c r="AH30" s="51"/>
      <c r="AL30" s="51"/>
      <c r="AY30" s="54"/>
      <c r="AZ30" s="49"/>
      <c r="BA30" s="54"/>
      <c r="BC30" s="54"/>
      <c r="BD30" s="49"/>
      <c r="BE30" s="54"/>
    </row>
    <row r="31" spans="2:57" x14ac:dyDescent="0.35">
      <c r="I31" s="51"/>
      <c r="M31" s="51"/>
      <c r="Q31" t="s">
        <v>116</v>
      </c>
      <c r="R31" s="70">
        <v>1610.71</v>
      </c>
      <c r="U31" s="51">
        <v>43496</v>
      </c>
      <c r="V31" s="51"/>
      <c r="W31" s="51"/>
      <c r="Y31" s="51"/>
      <c r="Z31" s="51"/>
      <c r="AA31" s="51"/>
      <c r="AC31" s="51"/>
      <c r="AD31" s="51"/>
      <c r="AE31" s="51"/>
      <c r="AG31" s="51"/>
      <c r="AH31" s="51"/>
      <c r="AL31" s="51"/>
      <c r="AY31" s="54"/>
      <c r="AZ31" s="49"/>
      <c r="BA31" s="54"/>
      <c r="BC31" s="54"/>
      <c r="BD31" s="49"/>
      <c r="BE31" s="54"/>
    </row>
    <row r="32" spans="2:57" x14ac:dyDescent="0.35">
      <c r="I32" s="51"/>
      <c r="M32" s="51"/>
      <c r="Q32" t="s">
        <v>117</v>
      </c>
      <c r="R32" s="70">
        <v>1340.33</v>
      </c>
      <c r="U32" s="51">
        <v>43496</v>
      </c>
      <c r="V32" s="51"/>
      <c r="W32" s="51"/>
      <c r="Y32" s="51"/>
      <c r="Z32" s="51"/>
      <c r="AA32" s="51"/>
      <c r="AC32" s="51"/>
      <c r="AD32" s="51"/>
      <c r="AE32" s="51"/>
      <c r="AG32" s="51"/>
      <c r="AH32" s="51"/>
      <c r="AL32" s="51"/>
      <c r="AY32" s="54"/>
      <c r="AZ32" s="49"/>
      <c r="BA32" s="54"/>
      <c r="BC32" s="54"/>
      <c r="BD32" s="49"/>
      <c r="BE32" s="54"/>
    </row>
    <row r="33" spans="9:57" x14ac:dyDescent="0.35">
      <c r="I33" s="51"/>
      <c r="M33" s="51"/>
      <c r="Q33" t="s">
        <v>118</v>
      </c>
      <c r="R33" s="70">
        <v>2863.3</v>
      </c>
      <c r="U33" s="51">
        <v>43496</v>
      </c>
      <c r="V33" s="51"/>
      <c r="W33" s="51"/>
      <c r="Y33" s="51"/>
      <c r="Z33" s="51"/>
      <c r="AA33" s="51"/>
      <c r="AC33" s="51"/>
      <c r="AD33" s="51"/>
      <c r="AE33" s="51"/>
      <c r="AG33" s="51"/>
      <c r="AH33" s="51"/>
      <c r="AL33" s="51"/>
      <c r="AY33" s="54"/>
      <c r="AZ33" s="49"/>
      <c r="BA33" s="54"/>
      <c r="BC33" s="54"/>
      <c r="BD33" s="49"/>
      <c r="BE33" s="54"/>
    </row>
    <row r="34" spans="9:57" x14ac:dyDescent="0.35">
      <c r="I34" s="51"/>
      <c r="M34" s="51"/>
      <c r="Q34" t="s">
        <v>119</v>
      </c>
      <c r="R34" s="70">
        <v>7756.77</v>
      </c>
      <c r="U34" s="51">
        <v>43496</v>
      </c>
      <c r="V34" s="51"/>
      <c r="W34" s="51"/>
      <c r="Y34" s="51"/>
      <c r="Z34" s="51"/>
      <c r="AA34" s="51"/>
      <c r="AC34" s="51"/>
      <c r="AD34" s="51"/>
      <c r="AE34" s="51"/>
      <c r="AG34" s="51"/>
      <c r="AH34" s="51"/>
      <c r="AL34" s="51"/>
      <c r="AY34" s="54"/>
      <c r="AZ34" s="49"/>
      <c r="BA34" s="54"/>
      <c r="BC34" s="54"/>
      <c r="BD34" s="49"/>
      <c r="BE34" s="54"/>
    </row>
    <row r="35" spans="9:57" x14ac:dyDescent="0.35">
      <c r="I35" s="51"/>
      <c r="M35" s="51"/>
      <c r="Q35" t="s">
        <v>120</v>
      </c>
      <c r="R35" s="70">
        <v>162</v>
      </c>
      <c r="U35" s="51">
        <v>43496</v>
      </c>
      <c r="V35" s="51"/>
      <c r="W35" s="51"/>
      <c r="Y35" s="51"/>
      <c r="Z35" s="51"/>
      <c r="AA35" s="51"/>
      <c r="AC35" s="51"/>
      <c r="AD35" s="51"/>
      <c r="AE35" s="51"/>
      <c r="AG35" s="51"/>
      <c r="AH35" s="51"/>
      <c r="AL35" s="51"/>
      <c r="AY35" s="54"/>
      <c r="AZ35" s="49"/>
      <c r="BA35" s="54"/>
      <c r="BC35" s="54"/>
      <c r="BD35" s="49"/>
      <c r="BE35" s="54"/>
    </row>
    <row r="36" spans="9:57" x14ac:dyDescent="0.35">
      <c r="I36" s="51"/>
      <c r="M36" s="51"/>
      <c r="Q36" t="s">
        <v>121</v>
      </c>
      <c r="R36" s="70">
        <v>286.61</v>
      </c>
      <c r="U36" s="51">
        <v>43496</v>
      </c>
      <c r="V36" s="51"/>
      <c r="W36" s="51"/>
      <c r="Y36" s="51"/>
      <c r="Z36" s="51"/>
      <c r="AA36" s="51"/>
      <c r="AC36" s="51"/>
      <c r="AD36" s="51"/>
      <c r="AE36" s="51"/>
      <c r="AG36" s="51"/>
      <c r="AH36" s="51"/>
      <c r="AL36" s="51"/>
      <c r="AY36" s="54"/>
      <c r="AZ36" s="49"/>
      <c r="BA36" s="54"/>
      <c r="BC36" s="54"/>
      <c r="BD36" s="49"/>
      <c r="BE36" s="54"/>
    </row>
    <row r="37" spans="9:57" x14ac:dyDescent="0.35">
      <c r="I37" s="51"/>
      <c r="M37" s="51"/>
      <c r="Q37" t="s">
        <v>122</v>
      </c>
      <c r="R37" s="70">
        <v>15.99</v>
      </c>
      <c r="U37" s="51">
        <v>43496</v>
      </c>
      <c r="V37" s="51"/>
      <c r="W37" s="51"/>
      <c r="Y37" s="51"/>
      <c r="Z37" s="51"/>
      <c r="AA37" s="51"/>
      <c r="AC37" s="51"/>
      <c r="AD37" s="51"/>
      <c r="AE37" s="51"/>
      <c r="AG37" s="51"/>
      <c r="AH37" s="51"/>
      <c r="AL37" s="51"/>
    </row>
    <row r="38" spans="9:57" x14ac:dyDescent="0.35">
      <c r="I38" s="51"/>
      <c r="M38" s="51"/>
      <c r="Q38" t="s">
        <v>123</v>
      </c>
      <c r="R38" s="70">
        <v>47.95</v>
      </c>
      <c r="U38" s="51">
        <v>43496</v>
      </c>
      <c r="V38" s="51"/>
      <c r="W38" s="51"/>
      <c r="Y38" s="51"/>
      <c r="Z38" s="51"/>
      <c r="AA38" s="51"/>
      <c r="AC38" s="51"/>
      <c r="AD38" s="51"/>
      <c r="AE38" s="51"/>
      <c r="AG38" s="51"/>
      <c r="AH38" s="51"/>
      <c r="AL38" s="51"/>
    </row>
    <row r="39" spans="9:57" x14ac:dyDescent="0.35">
      <c r="I39" s="51"/>
      <c r="M39" s="51"/>
      <c r="Q39" t="s">
        <v>124</v>
      </c>
      <c r="R39" s="70">
        <v>5606.04</v>
      </c>
      <c r="U39" s="51">
        <v>43496</v>
      </c>
      <c r="V39" s="51"/>
      <c r="W39" s="51"/>
      <c r="Y39" s="51"/>
      <c r="Z39" s="51"/>
      <c r="AA39" s="51"/>
      <c r="AC39" s="51"/>
      <c r="AD39" s="51"/>
      <c r="AE39" s="51"/>
      <c r="AG39" s="51"/>
      <c r="AH39" s="51"/>
      <c r="AL39" s="51"/>
    </row>
    <row r="40" spans="9:57" x14ac:dyDescent="0.35">
      <c r="I40" s="51"/>
      <c r="M40" s="51"/>
      <c r="Q40" t="s">
        <v>125</v>
      </c>
      <c r="R40" s="70">
        <v>109.99</v>
      </c>
      <c r="U40" s="51">
        <v>43496</v>
      </c>
      <c r="V40" s="51"/>
      <c r="W40" s="51"/>
      <c r="Y40" s="51"/>
      <c r="Z40" s="51"/>
      <c r="AA40" s="51"/>
      <c r="AC40" s="51"/>
      <c r="AD40" s="51"/>
      <c r="AE40" s="51"/>
      <c r="AG40" s="51"/>
      <c r="AH40" s="51"/>
      <c r="AL40" s="51"/>
    </row>
    <row r="41" spans="9:57" x14ac:dyDescent="0.35">
      <c r="I41" s="51"/>
      <c r="M41" s="51"/>
      <c r="Q41" t="s">
        <v>126</v>
      </c>
      <c r="R41" s="70">
        <v>424.99</v>
      </c>
      <c r="U41" s="51">
        <v>43496</v>
      </c>
      <c r="V41" s="51"/>
      <c r="W41" s="51"/>
      <c r="Y41" s="51"/>
      <c r="Z41" s="51"/>
      <c r="AA41" s="51"/>
      <c r="AC41" s="51"/>
      <c r="AD41" s="51"/>
      <c r="AE41" s="51"/>
      <c r="AG41" s="51"/>
      <c r="AH41" s="51"/>
      <c r="AL41" s="51"/>
    </row>
    <row r="42" spans="9:57" x14ac:dyDescent="0.35">
      <c r="I42" s="51"/>
      <c r="M42" s="51"/>
      <c r="Q42" t="s">
        <v>127</v>
      </c>
      <c r="R42" s="70">
        <v>70</v>
      </c>
      <c r="U42" s="51">
        <v>43496</v>
      </c>
      <c r="V42" s="51"/>
      <c r="W42" s="51"/>
      <c r="Y42" s="51"/>
      <c r="Z42" s="51"/>
      <c r="AA42" s="51"/>
      <c r="AC42" s="51"/>
      <c r="AD42" s="51"/>
      <c r="AE42" s="51"/>
      <c r="AG42" s="51"/>
      <c r="AH42" s="51"/>
      <c r="AL42" s="51"/>
    </row>
    <row r="43" spans="9:57" x14ac:dyDescent="0.35">
      <c r="I43" s="51"/>
      <c r="M43" s="51"/>
      <c r="Q43" t="s">
        <v>128</v>
      </c>
      <c r="R43" s="70">
        <v>165</v>
      </c>
      <c r="U43" s="51">
        <v>43496</v>
      </c>
      <c r="V43" s="51"/>
      <c r="W43" s="51"/>
      <c r="Y43" s="51"/>
      <c r="Z43" s="51"/>
      <c r="AA43" s="51"/>
      <c r="AC43" s="51"/>
      <c r="AD43" s="51"/>
      <c r="AE43" s="51"/>
      <c r="AG43" s="51"/>
      <c r="AH43" s="51"/>
      <c r="AL43" s="51"/>
    </row>
    <row r="44" spans="9:57" x14ac:dyDescent="0.35">
      <c r="I44" s="51"/>
      <c r="M44" s="51"/>
      <c r="Q44" t="s">
        <v>129</v>
      </c>
      <c r="R44" s="70">
        <v>185.41</v>
      </c>
      <c r="S44" s="69">
        <v>2159.9</v>
      </c>
      <c r="T44" s="69">
        <v>1399.01</v>
      </c>
      <c r="U44" s="51">
        <v>43496</v>
      </c>
      <c r="V44" s="51"/>
      <c r="W44" s="51"/>
      <c r="Y44" s="51"/>
      <c r="Z44" s="51"/>
      <c r="AA44" s="51"/>
      <c r="AC44" s="51"/>
      <c r="AD44" s="51"/>
      <c r="AE44" s="51"/>
      <c r="AG44" s="51"/>
      <c r="AH44" s="51"/>
      <c r="AL44" s="51"/>
    </row>
    <row r="45" spans="9:57" x14ac:dyDescent="0.35">
      <c r="I45" s="51"/>
      <c r="M45" s="51"/>
      <c r="Q45" t="s">
        <v>130</v>
      </c>
      <c r="R45" s="70">
        <v>1289.77</v>
      </c>
      <c r="U45" s="51">
        <v>43496</v>
      </c>
      <c r="V45" s="51"/>
      <c r="W45" s="51"/>
      <c r="Y45" s="51"/>
      <c r="Z45" s="51"/>
      <c r="AA45" s="51"/>
      <c r="AC45" s="51"/>
      <c r="AD45" s="51"/>
      <c r="AE45" s="51"/>
      <c r="AG45" s="51"/>
      <c r="AH45" s="51"/>
      <c r="AL45" s="51"/>
    </row>
    <row r="46" spans="9:57" x14ac:dyDescent="0.35">
      <c r="I46" s="51"/>
      <c r="M46" s="51"/>
      <c r="Q46" t="s">
        <v>131</v>
      </c>
      <c r="R46" s="70">
        <v>1047.8599999999999</v>
      </c>
      <c r="U46" s="51">
        <v>43496</v>
      </c>
      <c r="V46" s="51"/>
      <c r="W46" s="51"/>
      <c r="Y46" s="51"/>
      <c r="Z46" s="51"/>
      <c r="AA46" s="51"/>
      <c r="AC46" s="51"/>
      <c r="AD46" s="51"/>
      <c r="AE46" s="51"/>
      <c r="AG46" s="51"/>
      <c r="AH46" s="51"/>
      <c r="AL46" s="51"/>
    </row>
    <row r="47" spans="9:57" x14ac:dyDescent="0.35">
      <c r="I47" s="51"/>
      <c r="M47" s="51"/>
      <c r="Q47" t="s">
        <v>132</v>
      </c>
      <c r="R47" s="70">
        <v>619.59</v>
      </c>
      <c r="U47" s="51">
        <v>43496</v>
      </c>
      <c r="V47" s="51"/>
      <c r="W47" s="51"/>
      <c r="Y47" s="51"/>
      <c r="Z47" s="51"/>
      <c r="AA47" s="51"/>
      <c r="AC47" s="51"/>
      <c r="AD47" s="51"/>
      <c r="AE47" s="51"/>
      <c r="AG47" s="51"/>
      <c r="AH47" s="51"/>
      <c r="AL47" s="51"/>
    </row>
    <row r="48" spans="9:57" x14ac:dyDescent="0.35">
      <c r="I48" s="51"/>
      <c r="M48" s="51"/>
      <c r="Q48" t="s">
        <v>133</v>
      </c>
      <c r="R48" s="70">
        <v>260.77999999999997</v>
      </c>
      <c r="U48" s="51">
        <v>43496</v>
      </c>
      <c r="V48" s="51"/>
      <c r="W48" s="51"/>
      <c r="Y48" s="51"/>
      <c r="Z48" s="51"/>
      <c r="AA48" s="51"/>
      <c r="AC48" s="51"/>
      <c r="AD48" s="51"/>
      <c r="AE48" s="51"/>
      <c r="AG48" s="51"/>
      <c r="AH48" s="51"/>
      <c r="AL48" s="51"/>
    </row>
    <row r="49" spans="9:38" x14ac:dyDescent="0.35">
      <c r="I49" s="51"/>
      <c r="M49" s="51"/>
      <c r="Q49" t="s">
        <v>134</v>
      </c>
      <c r="R49" s="70">
        <v>105.46</v>
      </c>
      <c r="U49" s="51">
        <v>43496</v>
      </c>
      <c r="V49" s="51"/>
      <c r="W49" s="51"/>
      <c r="Y49" s="51"/>
      <c r="Z49" s="51"/>
      <c r="AA49" s="51"/>
      <c r="AC49" s="51"/>
      <c r="AD49" s="51"/>
      <c r="AE49" s="51"/>
      <c r="AG49" s="51"/>
      <c r="AH49" s="51"/>
      <c r="AL49" s="51"/>
    </row>
    <row r="50" spans="9:38" x14ac:dyDescent="0.35">
      <c r="I50" s="51"/>
      <c r="M50" s="51"/>
      <c r="Q50" t="s">
        <v>135</v>
      </c>
      <c r="R50" s="70">
        <v>107.94</v>
      </c>
      <c r="U50" s="51">
        <v>43496</v>
      </c>
      <c r="V50" s="51"/>
      <c r="W50" s="51"/>
      <c r="Y50" s="51"/>
      <c r="Z50" s="51"/>
      <c r="AA50" s="51"/>
      <c r="AC50" s="51"/>
      <c r="AD50" s="51"/>
      <c r="AE50" s="51"/>
      <c r="AG50" s="51"/>
      <c r="AH50" s="51"/>
      <c r="AL50" s="51"/>
    </row>
    <row r="51" spans="9:38" x14ac:dyDescent="0.35">
      <c r="I51" s="51"/>
      <c r="M51" s="51"/>
      <c r="Q51" t="s">
        <v>136</v>
      </c>
      <c r="R51" s="70">
        <v>332.82</v>
      </c>
      <c r="S51" s="55"/>
      <c r="U51" s="51">
        <v>43496</v>
      </c>
      <c r="V51" s="51"/>
      <c r="W51" s="51"/>
      <c r="Y51" s="51"/>
      <c r="Z51" s="51"/>
      <c r="AA51" s="51"/>
      <c r="AC51" s="51"/>
      <c r="AD51" s="51"/>
      <c r="AE51" s="51"/>
      <c r="AG51" s="51"/>
      <c r="AH51" s="51"/>
      <c r="AL51" s="51"/>
    </row>
    <row r="52" spans="9:38" x14ac:dyDescent="0.35">
      <c r="I52" s="51"/>
      <c r="M52" s="51"/>
      <c r="Q52" t="s">
        <v>137</v>
      </c>
      <c r="R52" s="70">
        <v>81.99</v>
      </c>
      <c r="U52" s="51">
        <v>43496</v>
      </c>
      <c r="V52" s="51"/>
      <c r="W52" s="51"/>
      <c r="Y52" s="51"/>
      <c r="Z52" s="51"/>
      <c r="AA52" s="51"/>
      <c r="AC52" s="51"/>
      <c r="AD52" s="51"/>
      <c r="AE52" s="51"/>
      <c r="AG52" s="51"/>
      <c r="AH52" s="51"/>
      <c r="AL52" s="51"/>
    </row>
    <row r="53" spans="9:38" x14ac:dyDescent="0.35">
      <c r="I53" s="51"/>
      <c r="M53" s="51"/>
      <c r="Q53" t="s">
        <v>138</v>
      </c>
      <c r="R53" s="70">
        <v>505.29</v>
      </c>
      <c r="U53" s="51">
        <v>43496</v>
      </c>
      <c r="V53" s="51"/>
      <c r="W53" s="51"/>
      <c r="Y53" s="51"/>
      <c r="Z53" s="51"/>
      <c r="AA53" s="51"/>
      <c r="AC53" s="51"/>
      <c r="AD53" s="51"/>
      <c r="AE53" s="51"/>
      <c r="AG53" s="51"/>
      <c r="AH53" s="51"/>
      <c r="AL53" s="51"/>
    </row>
    <row r="54" spans="9:38" x14ac:dyDescent="0.35">
      <c r="I54" s="51"/>
      <c r="M54" s="51"/>
      <c r="Q54" t="s">
        <v>139</v>
      </c>
      <c r="R54" s="70">
        <v>67.48</v>
      </c>
      <c r="U54" s="51">
        <v>43496</v>
      </c>
      <c r="V54" s="51"/>
      <c r="W54" s="51"/>
      <c r="Y54" s="51"/>
      <c r="Z54" s="51"/>
      <c r="AA54" s="51"/>
      <c r="AC54" s="51"/>
      <c r="AD54" s="51"/>
      <c r="AE54" s="51"/>
      <c r="AG54" s="51"/>
      <c r="AH54" s="51"/>
      <c r="AL54" s="51"/>
    </row>
    <row r="55" spans="9:38" x14ac:dyDescent="0.35">
      <c r="I55" s="51"/>
      <c r="M55" s="51"/>
      <c r="Q55" t="s">
        <v>140</v>
      </c>
      <c r="R55" s="70">
        <v>516.29999999999995</v>
      </c>
      <c r="U55" s="51">
        <v>43496</v>
      </c>
      <c r="V55" s="51"/>
      <c r="W55" s="51"/>
      <c r="Y55" s="51"/>
      <c r="Z55" s="51"/>
      <c r="AA55" s="51"/>
      <c r="AC55" s="51"/>
      <c r="AD55" s="51"/>
      <c r="AE55" s="51"/>
      <c r="AG55" s="51"/>
      <c r="AH55" s="51"/>
      <c r="AL55" s="51"/>
    </row>
    <row r="56" spans="9:38" x14ac:dyDescent="0.35">
      <c r="I56" s="51"/>
      <c r="M56" s="51"/>
      <c r="Q56" t="s">
        <v>141</v>
      </c>
      <c r="R56" s="70">
        <v>134.99</v>
      </c>
      <c r="U56" s="51">
        <v>43496</v>
      </c>
      <c r="V56" s="51"/>
      <c r="W56" s="51"/>
      <c r="Y56" s="51"/>
      <c r="Z56" s="51"/>
      <c r="AA56" s="51"/>
      <c r="AC56" s="51"/>
      <c r="AD56" s="51"/>
      <c r="AE56" s="51"/>
      <c r="AG56" s="51"/>
      <c r="AH56" s="51"/>
      <c r="AL56" s="51"/>
    </row>
    <row r="57" spans="9:38" x14ac:dyDescent="0.35">
      <c r="I57" s="51"/>
      <c r="M57" s="51"/>
      <c r="Q57" t="s">
        <v>142</v>
      </c>
      <c r="R57" s="70">
        <v>1418.55</v>
      </c>
      <c r="U57" s="51">
        <v>43496</v>
      </c>
      <c r="V57" s="51"/>
      <c r="W57" s="51"/>
      <c r="Y57" s="51"/>
      <c r="Z57" s="51"/>
      <c r="AA57" s="51"/>
      <c r="AC57" s="51"/>
      <c r="AD57" s="51"/>
      <c r="AE57" s="51"/>
      <c r="AG57" s="51"/>
      <c r="AH57" s="51"/>
      <c r="AL57" s="51"/>
    </row>
    <row r="58" spans="9:38" x14ac:dyDescent="0.35">
      <c r="I58" s="51"/>
      <c r="M58" s="51"/>
      <c r="Q58" t="s">
        <v>143</v>
      </c>
      <c r="R58" s="70">
        <v>1300.26</v>
      </c>
      <c r="U58" s="51">
        <v>43496</v>
      </c>
      <c r="V58" s="51"/>
      <c r="W58" s="51"/>
      <c r="Y58" s="51"/>
      <c r="Z58" s="51"/>
      <c r="AA58" s="51"/>
      <c r="AC58" s="51"/>
      <c r="AD58" s="51"/>
      <c r="AE58" s="51"/>
      <c r="AG58" s="51"/>
      <c r="AH58" s="51"/>
      <c r="AL58" s="51"/>
    </row>
    <row r="59" spans="9:38" x14ac:dyDescent="0.35">
      <c r="I59" s="51"/>
      <c r="M59" s="51"/>
      <c r="Q59" t="s">
        <v>144</v>
      </c>
      <c r="R59" s="70">
        <v>374.18</v>
      </c>
      <c r="U59" s="51">
        <v>43496</v>
      </c>
      <c r="V59" s="51"/>
      <c r="W59" s="51"/>
      <c r="Y59" s="51"/>
      <c r="Z59" s="51"/>
      <c r="AA59" s="51"/>
      <c r="AC59" s="51"/>
      <c r="AD59" s="51"/>
      <c r="AE59" s="51"/>
      <c r="AG59" s="51"/>
      <c r="AH59" s="51"/>
      <c r="AL59" s="51"/>
    </row>
    <row r="60" spans="9:38" x14ac:dyDescent="0.35">
      <c r="I60" s="51"/>
      <c r="M60" s="51"/>
      <c r="Q60" t="s">
        <v>145</v>
      </c>
      <c r="R60" s="70">
        <v>835.43</v>
      </c>
      <c r="U60" s="51">
        <v>43496</v>
      </c>
      <c r="V60" s="51"/>
      <c r="W60" s="51"/>
      <c r="Y60" s="51"/>
      <c r="Z60" s="51"/>
      <c r="AA60" s="51"/>
      <c r="AC60" s="51"/>
      <c r="AD60" s="51"/>
      <c r="AE60" s="51"/>
      <c r="AG60" s="51"/>
      <c r="AH60" s="51"/>
      <c r="AL60" s="51"/>
    </row>
    <row r="61" spans="9:38" x14ac:dyDescent="0.35">
      <c r="I61" s="51"/>
      <c r="M61" s="51"/>
      <c r="Q61" t="s">
        <v>146</v>
      </c>
      <c r="R61" s="70">
        <v>1574.75</v>
      </c>
      <c r="U61" s="51">
        <v>43496</v>
      </c>
      <c r="V61" s="51"/>
      <c r="W61" s="51"/>
      <c r="Y61" s="51"/>
      <c r="Z61" s="51"/>
      <c r="AA61" s="51"/>
      <c r="AC61" s="51"/>
      <c r="AD61" s="51"/>
      <c r="AE61" s="51"/>
      <c r="AG61" s="51"/>
      <c r="AH61" s="51"/>
      <c r="AL61" s="51"/>
    </row>
    <row r="62" spans="9:38" x14ac:dyDescent="0.35">
      <c r="I62" s="51"/>
      <c r="M62" s="51"/>
      <c r="Q62" t="s">
        <v>147</v>
      </c>
      <c r="R62" s="70">
        <v>50.34</v>
      </c>
      <c r="U62" s="51">
        <v>43496</v>
      </c>
      <c r="V62" s="51"/>
      <c r="W62" s="51"/>
      <c r="Y62" s="51"/>
      <c r="Z62" s="51"/>
      <c r="AA62" s="51"/>
      <c r="AC62" s="51"/>
      <c r="AD62" s="51"/>
      <c r="AE62" s="51"/>
      <c r="AG62" s="51"/>
      <c r="AH62" s="51"/>
      <c r="AL62" s="51"/>
    </row>
    <row r="63" spans="9:38" x14ac:dyDescent="0.35">
      <c r="I63" s="51"/>
      <c r="M63" s="51"/>
      <c r="Q63" t="s">
        <v>148</v>
      </c>
      <c r="R63" s="70">
        <v>590.17999999999995</v>
      </c>
      <c r="U63" s="51">
        <v>43496</v>
      </c>
      <c r="V63" s="51"/>
      <c r="W63" s="51"/>
      <c r="Y63" s="51"/>
      <c r="Z63" s="51"/>
      <c r="AA63" s="51"/>
      <c r="AC63" s="51"/>
      <c r="AD63" s="51"/>
      <c r="AE63" s="51"/>
      <c r="AG63" s="51"/>
      <c r="AH63" s="51"/>
      <c r="AL63" s="51"/>
    </row>
    <row r="64" spans="9:38" x14ac:dyDescent="0.35">
      <c r="I64" s="51"/>
      <c r="M64" s="51"/>
      <c r="Q64" t="s">
        <v>149</v>
      </c>
      <c r="R64" s="70">
        <v>7677.31</v>
      </c>
      <c r="U64" s="51">
        <v>43496</v>
      </c>
      <c r="V64" s="51"/>
      <c r="W64" s="51"/>
      <c r="Y64" s="51"/>
      <c r="Z64" s="51"/>
      <c r="AA64" s="51"/>
      <c r="AC64" s="51"/>
      <c r="AD64" s="51"/>
      <c r="AE64" s="51"/>
      <c r="AG64" s="51"/>
      <c r="AH64" s="51"/>
      <c r="AL64" s="51"/>
    </row>
    <row r="65" spans="9:38" x14ac:dyDescent="0.35">
      <c r="I65" s="51"/>
      <c r="M65" s="51"/>
      <c r="Q65" t="s">
        <v>267</v>
      </c>
      <c r="R65" s="70">
        <v>39.950000000000003</v>
      </c>
      <c r="U65" s="51">
        <v>43496</v>
      </c>
      <c r="V65" s="51"/>
      <c r="W65" s="51"/>
      <c r="Y65" s="51"/>
      <c r="Z65" s="51"/>
      <c r="AA65" s="51"/>
      <c r="AC65" s="51"/>
      <c r="AD65" s="51"/>
      <c r="AE65" s="51"/>
      <c r="AG65" s="51"/>
      <c r="AH65" s="51"/>
      <c r="AL65" s="51"/>
    </row>
    <row r="66" spans="9:38" x14ac:dyDescent="0.35">
      <c r="I66" s="51"/>
      <c r="M66" s="51"/>
      <c r="Q66" t="s">
        <v>268</v>
      </c>
      <c r="R66" s="70">
        <v>9.99</v>
      </c>
      <c r="U66" s="51">
        <v>43496</v>
      </c>
      <c r="V66" s="51"/>
      <c r="W66" s="51"/>
      <c r="Y66" s="51"/>
      <c r="Z66" s="51"/>
      <c r="AA66" s="51"/>
      <c r="AC66" s="51"/>
      <c r="AD66" s="51"/>
      <c r="AE66" s="51"/>
      <c r="AG66" s="51"/>
      <c r="AH66" s="51"/>
      <c r="AL66" s="51"/>
    </row>
    <row r="67" spans="9:38" x14ac:dyDescent="0.35">
      <c r="I67" s="51"/>
      <c r="M67" s="51"/>
      <c r="Q67" t="s">
        <v>269</v>
      </c>
      <c r="R67" s="70">
        <v>39.96</v>
      </c>
      <c r="U67" s="51">
        <v>43496</v>
      </c>
      <c r="V67" s="51"/>
      <c r="W67" s="51"/>
      <c r="Y67" s="51"/>
      <c r="Z67" s="51"/>
      <c r="AA67" s="51"/>
      <c r="AC67" s="51"/>
      <c r="AD67" s="51"/>
      <c r="AE67" s="51"/>
      <c r="AG67" s="51"/>
      <c r="AH67" s="51"/>
      <c r="AL67" s="51"/>
    </row>
    <row r="68" spans="9:38" x14ac:dyDescent="0.35">
      <c r="I68" s="51"/>
      <c r="M68" s="51"/>
      <c r="Q68" t="s">
        <v>270</v>
      </c>
      <c r="R68" s="70">
        <v>633.83000000000004</v>
      </c>
      <c r="U68" s="51">
        <v>43496</v>
      </c>
      <c r="V68" s="51"/>
      <c r="W68" s="51"/>
      <c r="Y68" s="51"/>
      <c r="Z68" s="51"/>
      <c r="AA68" s="51"/>
      <c r="AC68" s="51"/>
      <c r="AD68" s="51"/>
      <c r="AE68" s="51"/>
      <c r="AG68" s="51"/>
      <c r="AH68" s="51"/>
      <c r="AL68" s="51"/>
    </row>
    <row r="69" spans="9:38" x14ac:dyDescent="0.35">
      <c r="I69" s="51"/>
      <c r="M69" s="51"/>
      <c r="Q69" t="s">
        <v>271</v>
      </c>
      <c r="R69" s="70">
        <v>2805.44</v>
      </c>
      <c r="U69" s="51">
        <v>43496</v>
      </c>
      <c r="V69" s="51"/>
      <c r="W69" s="51"/>
      <c r="Y69" s="51"/>
      <c r="Z69" s="51"/>
      <c r="AA69" s="51"/>
      <c r="AC69" s="51"/>
      <c r="AD69" s="51"/>
      <c r="AE69" s="51"/>
      <c r="AG69" s="51"/>
      <c r="AH69" s="51"/>
      <c r="AL69" s="51"/>
    </row>
    <row r="70" spans="9:38" x14ac:dyDescent="0.35">
      <c r="I70" s="51"/>
      <c r="M70" s="51"/>
      <c r="Q70" t="s">
        <v>150</v>
      </c>
      <c r="R70" s="70">
        <v>4239.79</v>
      </c>
      <c r="U70" s="51">
        <v>43496</v>
      </c>
      <c r="V70" s="51"/>
      <c r="W70" s="51"/>
      <c r="Y70" s="51"/>
      <c r="Z70" s="51"/>
      <c r="AA70" s="51"/>
      <c r="AC70" s="51"/>
      <c r="AD70" s="51"/>
      <c r="AE70" s="51"/>
      <c r="AG70" s="51"/>
      <c r="AH70" s="51"/>
      <c r="AL70" s="51"/>
    </row>
    <row r="71" spans="9:38" x14ac:dyDescent="0.35">
      <c r="I71" s="51"/>
      <c r="M71" s="51"/>
      <c r="Q71" t="s">
        <v>151</v>
      </c>
      <c r="R71" s="70">
        <v>760.8900000000001</v>
      </c>
      <c r="U71" s="51">
        <v>43496</v>
      </c>
      <c r="V71" s="51"/>
      <c r="W71" s="51"/>
      <c r="Y71" s="51"/>
      <c r="Z71" s="51"/>
      <c r="AA71" s="51"/>
      <c r="AC71" s="51"/>
      <c r="AD71" s="51"/>
      <c r="AE71" s="51"/>
      <c r="AG71" s="51"/>
      <c r="AH71" s="51"/>
      <c r="AL71" s="51"/>
    </row>
    <row r="72" spans="9:38" x14ac:dyDescent="0.35">
      <c r="I72" s="51"/>
      <c r="M72" s="51"/>
      <c r="Q72" t="s">
        <v>152</v>
      </c>
      <c r="R72" s="70">
        <v>1130.96</v>
      </c>
      <c r="U72" s="51">
        <v>43496</v>
      </c>
      <c r="V72" s="51"/>
      <c r="W72" s="51"/>
      <c r="Y72" s="51"/>
      <c r="Z72" s="51"/>
      <c r="AA72" s="51"/>
      <c r="AC72" s="51"/>
      <c r="AD72" s="51"/>
      <c r="AE72" s="51"/>
      <c r="AG72" s="51"/>
      <c r="AH72" s="51"/>
      <c r="AL72" s="51"/>
    </row>
    <row r="73" spans="9:38" x14ac:dyDescent="0.35">
      <c r="I73" s="51"/>
      <c r="M73" s="51"/>
      <c r="Q73" t="s">
        <v>153</v>
      </c>
      <c r="R73" s="70">
        <v>389.9</v>
      </c>
      <c r="U73" s="51">
        <v>43496</v>
      </c>
      <c r="V73" s="51"/>
      <c r="W73" s="51"/>
      <c r="Y73" s="51"/>
      <c r="Z73" s="51"/>
      <c r="AA73" s="51"/>
      <c r="AC73" s="51"/>
      <c r="AD73" s="51"/>
      <c r="AE73" s="51"/>
      <c r="AG73" s="51"/>
      <c r="AH73" s="51"/>
      <c r="AL73" s="51"/>
    </row>
    <row r="74" spans="9:38" x14ac:dyDescent="0.35">
      <c r="I74" s="51"/>
      <c r="M74" s="51"/>
      <c r="Q74" t="s">
        <v>154</v>
      </c>
      <c r="R74" s="70">
        <v>2.99</v>
      </c>
      <c r="U74" s="51">
        <v>43496</v>
      </c>
      <c r="V74" s="51"/>
      <c r="W74" s="51"/>
      <c r="Y74" s="51"/>
      <c r="Z74" s="51"/>
      <c r="AA74" s="51"/>
      <c r="AC74" s="51"/>
      <c r="AD74" s="51"/>
      <c r="AE74" s="51"/>
      <c r="AG74" s="51"/>
      <c r="AH74" s="51"/>
      <c r="AL74" s="51"/>
    </row>
    <row r="75" spans="9:38" x14ac:dyDescent="0.35">
      <c r="I75" s="51"/>
      <c r="M75" s="51"/>
      <c r="Q75" t="s">
        <v>155</v>
      </c>
      <c r="R75" s="70">
        <v>2786.69</v>
      </c>
      <c r="U75" s="51">
        <v>43496</v>
      </c>
      <c r="V75" s="51"/>
      <c r="W75" s="51"/>
      <c r="Y75" s="51"/>
      <c r="Z75" s="51"/>
      <c r="AA75" s="51"/>
      <c r="AC75" s="51"/>
      <c r="AD75" s="51"/>
      <c r="AE75" s="51"/>
      <c r="AG75" s="51"/>
      <c r="AH75" s="51"/>
      <c r="AL75" s="51"/>
    </row>
    <row r="76" spans="9:38" x14ac:dyDescent="0.35">
      <c r="I76" s="51"/>
      <c r="M76" s="51"/>
      <c r="Q76" t="s">
        <v>272</v>
      </c>
      <c r="R76" s="70">
        <v>3750</v>
      </c>
      <c r="U76" s="51">
        <v>43496</v>
      </c>
      <c r="V76" s="51"/>
      <c r="W76" s="51"/>
      <c r="Y76" s="51"/>
      <c r="Z76" s="51"/>
      <c r="AA76" s="51"/>
      <c r="AC76" s="51"/>
      <c r="AD76" s="51"/>
      <c r="AE76" s="51"/>
      <c r="AG76" s="51"/>
      <c r="AH76" s="51"/>
      <c r="AL76" s="51"/>
    </row>
    <row r="77" spans="9:38" x14ac:dyDescent="0.35">
      <c r="I77" s="51"/>
      <c r="M77" s="51"/>
      <c r="Q77" t="s">
        <v>273</v>
      </c>
      <c r="R77" s="70">
        <v>4500</v>
      </c>
      <c r="U77" s="51">
        <v>43496</v>
      </c>
      <c r="V77" s="51"/>
      <c r="W77" s="51"/>
      <c r="Y77" s="51"/>
      <c r="Z77" s="51"/>
      <c r="AA77" s="51"/>
      <c r="AC77" s="51"/>
      <c r="AD77" s="51"/>
      <c r="AE77" s="51"/>
      <c r="AG77" s="51"/>
      <c r="AH77" s="51"/>
      <c r="AL77" s="51"/>
    </row>
    <row r="78" spans="9:38" x14ac:dyDescent="0.35">
      <c r="I78" s="51"/>
      <c r="M78" s="51"/>
      <c r="Q78" t="s">
        <v>366</v>
      </c>
      <c r="R78" s="70">
        <v>353</v>
      </c>
      <c r="U78" s="51">
        <v>43496</v>
      </c>
      <c r="V78" s="51"/>
      <c r="W78" s="51"/>
      <c r="Y78" s="51"/>
      <c r="Z78" s="51"/>
      <c r="AA78" s="51"/>
      <c r="AC78" s="51"/>
      <c r="AD78" s="51"/>
      <c r="AE78" s="51"/>
      <c r="AG78" s="51"/>
      <c r="AH78" s="51"/>
      <c r="AL78" s="51"/>
    </row>
    <row r="79" spans="9:38" x14ac:dyDescent="0.35">
      <c r="I79" s="51"/>
      <c r="M79" s="51"/>
      <c r="Q79" t="s">
        <v>156</v>
      </c>
      <c r="R79" s="70">
        <v>2000.77</v>
      </c>
      <c r="U79" s="51">
        <v>43524</v>
      </c>
      <c r="V79" s="51"/>
      <c r="W79" s="51"/>
      <c r="Y79" s="51"/>
      <c r="Z79" s="51"/>
      <c r="AA79" s="51"/>
      <c r="AC79" s="51"/>
      <c r="AD79" s="51"/>
      <c r="AE79" s="51"/>
      <c r="AG79" s="51"/>
      <c r="AH79" s="51"/>
      <c r="AL79" s="51"/>
    </row>
    <row r="80" spans="9:38" x14ac:dyDescent="0.35">
      <c r="I80" s="51"/>
      <c r="M80" s="51"/>
      <c r="Q80" t="s">
        <v>157</v>
      </c>
      <c r="R80" s="70">
        <v>311.93</v>
      </c>
      <c r="U80" s="51">
        <v>43524</v>
      </c>
      <c r="V80" s="51"/>
      <c r="W80" s="51"/>
      <c r="Y80" s="51"/>
      <c r="Z80" s="51"/>
      <c r="AA80" s="51"/>
      <c r="AC80" s="51"/>
      <c r="AD80" s="51"/>
      <c r="AE80" s="51"/>
      <c r="AG80" s="51"/>
      <c r="AH80" s="51"/>
      <c r="AL80" s="51"/>
    </row>
    <row r="81" spans="9:38" x14ac:dyDescent="0.35">
      <c r="I81" s="51"/>
      <c r="M81" s="51"/>
      <c r="Q81" t="s">
        <v>158</v>
      </c>
      <c r="R81" s="70">
        <v>11.98</v>
      </c>
      <c r="U81" s="51">
        <v>43524</v>
      </c>
      <c r="V81" s="51"/>
      <c r="W81" s="51"/>
      <c r="Y81" s="51"/>
      <c r="Z81" s="51"/>
      <c r="AA81" s="51"/>
      <c r="AC81" s="51"/>
      <c r="AD81" s="51"/>
      <c r="AE81" s="51"/>
      <c r="AG81" s="51"/>
      <c r="AH81" s="51"/>
      <c r="AL81" s="51"/>
    </row>
    <row r="82" spans="9:38" x14ac:dyDescent="0.35">
      <c r="I82" s="51"/>
      <c r="M82" s="51"/>
      <c r="Q82" t="s">
        <v>159</v>
      </c>
      <c r="R82" s="70">
        <v>640.75</v>
      </c>
      <c r="U82" s="51">
        <v>43524</v>
      </c>
      <c r="V82" s="51"/>
      <c r="W82" s="51"/>
      <c r="Y82" s="51"/>
      <c r="Z82" s="51"/>
      <c r="AA82" s="51"/>
      <c r="AC82" s="51"/>
      <c r="AD82" s="51"/>
      <c r="AE82" s="51"/>
      <c r="AG82" s="51"/>
      <c r="AH82" s="51"/>
      <c r="AL82" s="51"/>
    </row>
    <row r="83" spans="9:38" x14ac:dyDescent="0.35">
      <c r="I83" s="51"/>
      <c r="M83" s="51"/>
      <c r="Q83" t="s">
        <v>160</v>
      </c>
      <c r="R83" s="70">
        <v>5051.05</v>
      </c>
      <c r="U83" s="51">
        <v>43524</v>
      </c>
      <c r="V83" s="51"/>
      <c r="W83" s="51"/>
      <c r="Y83" s="51"/>
      <c r="Z83" s="51"/>
      <c r="AA83" s="51"/>
      <c r="AC83" s="51"/>
      <c r="AD83" s="51"/>
      <c r="AE83" s="51"/>
      <c r="AG83" s="51"/>
      <c r="AH83" s="51"/>
      <c r="AL83" s="51"/>
    </row>
    <row r="84" spans="9:38" x14ac:dyDescent="0.35">
      <c r="I84" s="51"/>
      <c r="M84" s="51"/>
      <c r="Q84" t="s">
        <v>161</v>
      </c>
      <c r="R84" s="70">
        <v>2026.67</v>
      </c>
      <c r="U84" s="51">
        <v>43524</v>
      </c>
      <c r="V84" s="51"/>
      <c r="W84" s="51"/>
      <c r="Y84" s="51"/>
      <c r="Z84" s="51"/>
      <c r="AA84" s="51"/>
      <c r="AC84" s="51"/>
      <c r="AD84" s="51"/>
      <c r="AE84" s="51"/>
      <c r="AG84" s="51"/>
      <c r="AH84" s="51"/>
      <c r="AL84" s="51"/>
    </row>
    <row r="85" spans="9:38" x14ac:dyDescent="0.35">
      <c r="I85" s="51"/>
      <c r="M85" s="51"/>
      <c r="Q85" t="s">
        <v>162</v>
      </c>
      <c r="R85" s="70">
        <v>411.72</v>
      </c>
      <c r="U85" s="51">
        <v>43524</v>
      </c>
      <c r="V85" s="51"/>
      <c r="W85" s="51"/>
      <c r="Y85" s="51"/>
      <c r="Z85" s="51"/>
      <c r="AA85" s="51"/>
      <c r="AC85" s="51"/>
      <c r="AD85" s="51"/>
      <c r="AE85" s="51"/>
      <c r="AG85" s="51"/>
      <c r="AH85" s="51"/>
      <c r="AL85" s="51"/>
    </row>
    <row r="86" spans="9:38" x14ac:dyDescent="0.35">
      <c r="I86" s="51"/>
      <c r="M86" s="51"/>
      <c r="Q86" t="s">
        <v>163</v>
      </c>
      <c r="R86" s="70">
        <v>1582.07</v>
      </c>
      <c r="U86" s="51">
        <v>43524</v>
      </c>
      <c r="V86" s="51"/>
      <c r="W86" s="51"/>
      <c r="Y86" s="51"/>
      <c r="Z86" s="51"/>
      <c r="AA86" s="51"/>
      <c r="AC86" s="51"/>
      <c r="AD86" s="51"/>
      <c r="AE86" s="51"/>
      <c r="AG86" s="51"/>
      <c r="AH86" s="51"/>
      <c r="AL86" s="51"/>
    </row>
    <row r="87" spans="9:38" x14ac:dyDescent="0.35">
      <c r="I87" s="51"/>
      <c r="M87" s="51"/>
      <c r="Q87" t="s">
        <v>164</v>
      </c>
      <c r="R87" s="70">
        <v>1170.92</v>
      </c>
      <c r="U87" s="51">
        <v>43524</v>
      </c>
      <c r="V87" s="51"/>
      <c r="W87" s="51"/>
      <c r="Y87" s="51"/>
      <c r="Z87" s="51"/>
      <c r="AA87" s="51"/>
      <c r="AC87" s="51"/>
      <c r="AD87" s="51"/>
      <c r="AE87" s="51"/>
      <c r="AG87" s="51"/>
      <c r="AH87" s="51"/>
      <c r="AL87" s="51"/>
    </row>
    <row r="88" spans="9:38" x14ac:dyDescent="0.35">
      <c r="I88" s="51"/>
      <c r="M88" s="51"/>
      <c r="Q88" t="s">
        <v>165</v>
      </c>
      <c r="R88" s="70">
        <v>285.77</v>
      </c>
      <c r="U88" s="51">
        <v>43524</v>
      </c>
      <c r="V88" s="51"/>
      <c r="W88" s="51"/>
      <c r="Y88" s="51"/>
      <c r="Z88" s="51"/>
      <c r="AA88" s="51"/>
      <c r="AC88" s="51"/>
      <c r="AD88" s="51"/>
      <c r="AE88" s="51"/>
      <c r="AG88" s="51"/>
      <c r="AH88" s="51"/>
      <c r="AL88" s="51"/>
    </row>
    <row r="89" spans="9:38" x14ac:dyDescent="0.35">
      <c r="I89" s="51"/>
      <c r="M89" s="51"/>
      <c r="Q89" t="s">
        <v>166</v>
      </c>
      <c r="R89" s="70">
        <v>551.71</v>
      </c>
      <c r="U89" s="51">
        <v>43524</v>
      </c>
      <c r="V89" s="51"/>
      <c r="W89" s="51"/>
      <c r="Y89" s="51"/>
      <c r="Z89" s="51"/>
      <c r="AA89" s="51"/>
      <c r="AC89" s="51"/>
      <c r="AD89" s="51"/>
      <c r="AE89" s="51"/>
      <c r="AG89" s="51"/>
      <c r="AH89" s="51"/>
      <c r="AL89" s="51"/>
    </row>
    <row r="90" spans="9:38" x14ac:dyDescent="0.35">
      <c r="I90" s="51"/>
      <c r="M90" s="51"/>
      <c r="Q90" t="s">
        <v>167</v>
      </c>
      <c r="R90" s="70">
        <v>3687.86</v>
      </c>
      <c r="U90" s="51">
        <v>43524</v>
      </c>
      <c r="V90" s="51"/>
      <c r="W90" s="51"/>
      <c r="Y90" s="51"/>
      <c r="Z90" s="51"/>
      <c r="AA90" s="51"/>
      <c r="AC90" s="51"/>
      <c r="AD90" s="51"/>
      <c r="AE90" s="51"/>
      <c r="AG90" s="51"/>
      <c r="AH90" s="51"/>
      <c r="AL90" s="51"/>
    </row>
    <row r="91" spans="9:38" x14ac:dyDescent="0.35">
      <c r="I91" s="51"/>
      <c r="M91" s="51"/>
      <c r="Q91" t="s">
        <v>168</v>
      </c>
      <c r="R91" s="70">
        <v>2332.69</v>
      </c>
      <c r="U91" s="51">
        <v>43524</v>
      </c>
      <c r="V91" s="51"/>
      <c r="W91" s="51"/>
      <c r="Y91" s="51"/>
      <c r="Z91" s="51"/>
      <c r="AA91" s="51"/>
      <c r="AC91" s="51"/>
      <c r="AD91" s="51"/>
      <c r="AE91" s="51"/>
      <c r="AG91" s="51"/>
      <c r="AH91" s="51"/>
      <c r="AL91" s="51"/>
    </row>
    <row r="92" spans="9:38" x14ac:dyDescent="0.35">
      <c r="I92" s="51"/>
      <c r="M92" s="51"/>
      <c r="Q92" t="s">
        <v>169</v>
      </c>
      <c r="R92" s="70">
        <v>99.89</v>
      </c>
      <c r="U92" s="51">
        <v>43524</v>
      </c>
      <c r="V92" s="51"/>
      <c r="W92" s="51"/>
      <c r="Y92" s="51"/>
      <c r="Z92" s="51"/>
      <c r="AA92" s="51"/>
      <c r="AC92" s="51"/>
      <c r="AD92" s="51"/>
      <c r="AE92" s="51"/>
      <c r="AG92" s="51"/>
      <c r="AH92" s="51"/>
      <c r="AL92" s="51"/>
    </row>
    <row r="93" spans="9:38" x14ac:dyDescent="0.35">
      <c r="I93" s="51"/>
      <c r="M93" s="51"/>
      <c r="Q93" t="s">
        <v>170</v>
      </c>
      <c r="R93" s="70">
        <v>160</v>
      </c>
      <c r="U93" s="51">
        <v>43524</v>
      </c>
      <c r="V93" s="51"/>
      <c r="W93" s="51"/>
      <c r="Y93" s="51"/>
      <c r="Z93" s="51"/>
      <c r="AA93" s="51"/>
      <c r="AC93" s="51"/>
      <c r="AD93" s="51"/>
      <c r="AE93" s="51"/>
      <c r="AG93" s="51"/>
      <c r="AH93" s="51"/>
      <c r="AL93" s="51"/>
    </row>
    <row r="94" spans="9:38" x14ac:dyDescent="0.35">
      <c r="I94" s="51"/>
      <c r="M94" s="51"/>
      <c r="Q94" t="s">
        <v>171</v>
      </c>
      <c r="R94" s="70">
        <v>3608.48</v>
      </c>
      <c r="U94" s="51">
        <v>43524</v>
      </c>
      <c r="V94" s="51"/>
      <c r="W94" s="51"/>
      <c r="Y94" s="51"/>
      <c r="Z94" s="51"/>
      <c r="AA94" s="51"/>
      <c r="AC94" s="51"/>
      <c r="AD94" s="51"/>
      <c r="AE94" s="51"/>
      <c r="AG94" s="51"/>
      <c r="AH94" s="51"/>
      <c r="AL94" s="51"/>
    </row>
    <row r="95" spans="9:38" x14ac:dyDescent="0.35">
      <c r="I95" s="51"/>
      <c r="M95" s="51"/>
      <c r="Q95" t="s">
        <v>172</v>
      </c>
      <c r="R95" s="70">
        <v>505.7</v>
      </c>
      <c r="U95" s="51">
        <v>43524</v>
      </c>
      <c r="V95" s="51"/>
      <c r="W95" s="51"/>
      <c r="Y95" s="51"/>
      <c r="Z95" s="51"/>
      <c r="AA95" s="51"/>
      <c r="AC95" s="51"/>
      <c r="AD95" s="51"/>
      <c r="AE95" s="51"/>
      <c r="AG95" s="51"/>
      <c r="AH95" s="51"/>
      <c r="AL95" s="51"/>
    </row>
    <row r="96" spans="9:38" x14ac:dyDescent="0.35">
      <c r="I96" s="51"/>
      <c r="M96" s="51"/>
      <c r="Q96" t="s">
        <v>173</v>
      </c>
      <c r="R96" s="70">
        <v>1355.78</v>
      </c>
      <c r="U96" s="51">
        <v>43524</v>
      </c>
      <c r="V96" s="51"/>
      <c r="W96" s="51"/>
      <c r="Y96" s="51"/>
      <c r="Z96" s="51"/>
      <c r="AA96" s="51"/>
      <c r="AC96" s="51"/>
      <c r="AD96" s="51"/>
      <c r="AE96" s="51"/>
      <c r="AG96" s="51"/>
      <c r="AH96" s="51"/>
      <c r="AL96" s="51"/>
    </row>
    <row r="97" spans="9:38" x14ac:dyDescent="0.35">
      <c r="I97" s="51"/>
      <c r="M97" s="51"/>
      <c r="Q97" t="s">
        <v>174</v>
      </c>
      <c r="R97" s="70">
        <v>3985.77</v>
      </c>
      <c r="U97" s="51">
        <v>43524</v>
      </c>
      <c r="V97" s="51"/>
      <c r="W97" s="51"/>
      <c r="Y97" s="51"/>
      <c r="Z97" s="51"/>
      <c r="AA97" s="51"/>
      <c r="AC97" s="51"/>
      <c r="AD97" s="51"/>
      <c r="AE97" s="51"/>
      <c r="AG97" s="51"/>
      <c r="AH97" s="51"/>
      <c r="AL97" s="51"/>
    </row>
    <row r="98" spans="9:38" x14ac:dyDescent="0.35">
      <c r="I98" s="51"/>
      <c r="M98" s="51"/>
      <c r="Q98" t="s">
        <v>175</v>
      </c>
      <c r="R98" s="70">
        <v>222.86</v>
      </c>
      <c r="U98" s="51">
        <v>43524</v>
      </c>
      <c r="V98" s="51"/>
      <c r="W98" s="51"/>
      <c r="Y98" s="51"/>
      <c r="Z98" s="51"/>
      <c r="AA98" s="51"/>
      <c r="AC98" s="51"/>
      <c r="AD98" s="51"/>
      <c r="AE98" s="51"/>
      <c r="AG98" s="51"/>
      <c r="AH98" s="51"/>
      <c r="AL98" s="51"/>
    </row>
    <row r="99" spans="9:38" x14ac:dyDescent="0.35">
      <c r="I99" s="51"/>
      <c r="M99" s="51"/>
      <c r="Q99" t="s">
        <v>176</v>
      </c>
      <c r="R99" s="70">
        <v>419.9</v>
      </c>
      <c r="U99" s="51">
        <v>43524</v>
      </c>
      <c r="V99" s="51"/>
      <c r="W99" s="51"/>
      <c r="Y99" s="51"/>
      <c r="Z99" s="51"/>
      <c r="AA99" s="51"/>
      <c r="AC99" s="51"/>
      <c r="AD99" s="51"/>
      <c r="AE99" s="51"/>
      <c r="AG99" s="51"/>
      <c r="AH99" s="51"/>
      <c r="AL99" s="51"/>
    </row>
    <row r="100" spans="9:38" x14ac:dyDescent="0.35">
      <c r="I100" s="51"/>
      <c r="M100" s="51"/>
      <c r="Q100" t="s">
        <v>177</v>
      </c>
      <c r="R100" s="70">
        <v>4915.3999999999996</v>
      </c>
      <c r="U100" s="51">
        <v>43524</v>
      </c>
      <c r="V100" s="51"/>
      <c r="W100" s="51"/>
      <c r="Y100" s="51"/>
      <c r="Z100" s="51"/>
      <c r="AA100" s="51"/>
      <c r="AC100" s="51"/>
      <c r="AD100" s="51"/>
      <c r="AE100" s="51"/>
      <c r="AG100" s="51"/>
      <c r="AH100" s="51"/>
      <c r="AL100" s="51"/>
    </row>
    <row r="101" spans="9:38" x14ac:dyDescent="0.35">
      <c r="I101" s="51"/>
      <c r="M101" s="51"/>
      <c r="Q101" t="s">
        <v>178</v>
      </c>
      <c r="R101" s="70">
        <v>374.94</v>
      </c>
      <c r="U101" s="51">
        <v>43524</v>
      </c>
      <c r="V101" s="51"/>
      <c r="W101" s="51"/>
      <c r="Y101" s="51"/>
      <c r="Z101" s="51"/>
      <c r="AA101" s="51"/>
      <c r="AC101" s="51"/>
      <c r="AD101" s="51"/>
      <c r="AE101" s="51"/>
      <c r="AG101" s="51"/>
      <c r="AH101" s="51"/>
      <c r="AL101" s="51"/>
    </row>
    <row r="102" spans="9:38" x14ac:dyDescent="0.35">
      <c r="I102" s="51"/>
      <c r="M102" s="51"/>
      <c r="Q102" t="s">
        <v>179</v>
      </c>
      <c r="R102" s="70">
        <v>544.38</v>
      </c>
      <c r="U102" s="51">
        <v>43524</v>
      </c>
      <c r="V102" s="51"/>
      <c r="W102" s="51"/>
      <c r="Y102" s="51"/>
      <c r="Z102" s="51"/>
      <c r="AA102" s="51"/>
      <c r="AC102" s="51"/>
      <c r="AD102" s="51"/>
      <c r="AE102" s="51"/>
      <c r="AG102" s="51"/>
      <c r="AH102" s="51"/>
      <c r="AL102" s="51"/>
    </row>
    <row r="103" spans="9:38" x14ac:dyDescent="0.35">
      <c r="I103" s="51"/>
      <c r="M103" s="51"/>
      <c r="Q103" t="s">
        <v>180</v>
      </c>
      <c r="R103" s="70">
        <v>370.96</v>
      </c>
      <c r="U103" s="51">
        <v>43524</v>
      </c>
      <c r="V103" s="51"/>
      <c r="W103" s="51"/>
      <c r="Y103" s="51"/>
      <c r="Z103" s="51"/>
      <c r="AA103" s="51"/>
      <c r="AC103" s="51"/>
      <c r="AD103" s="51"/>
      <c r="AE103" s="51"/>
      <c r="AG103" s="51"/>
      <c r="AH103" s="51"/>
      <c r="AL103" s="51"/>
    </row>
    <row r="104" spans="9:38" x14ac:dyDescent="0.35">
      <c r="I104" s="51"/>
      <c r="M104" s="51"/>
      <c r="Q104" t="s">
        <v>181</v>
      </c>
      <c r="R104" s="70">
        <v>353</v>
      </c>
      <c r="U104" s="51">
        <v>43524</v>
      </c>
      <c r="V104" s="51"/>
      <c r="W104" s="51"/>
      <c r="Y104" s="51"/>
      <c r="Z104" s="51"/>
      <c r="AA104" s="51"/>
      <c r="AC104" s="51"/>
      <c r="AD104" s="51"/>
      <c r="AE104" s="51"/>
      <c r="AG104" s="51"/>
      <c r="AH104" s="51"/>
      <c r="AL104" s="51"/>
    </row>
    <row r="105" spans="9:38" x14ac:dyDescent="0.35">
      <c r="I105" s="51"/>
      <c r="M105" s="51"/>
      <c r="Q105" t="s">
        <v>182</v>
      </c>
      <c r="R105" s="70">
        <v>1727.8</v>
      </c>
      <c r="U105" s="51">
        <v>43524</v>
      </c>
      <c r="V105" s="51"/>
      <c r="W105" s="51"/>
      <c r="Y105" s="51"/>
      <c r="Z105" s="51"/>
      <c r="AA105" s="51"/>
      <c r="AC105" s="51"/>
      <c r="AD105" s="51"/>
      <c r="AE105" s="51"/>
      <c r="AG105" s="51"/>
      <c r="AH105" s="51"/>
      <c r="AL105" s="51"/>
    </row>
    <row r="106" spans="9:38" x14ac:dyDescent="0.35">
      <c r="I106" s="51"/>
      <c r="M106" s="51"/>
      <c r="Q106" t="s">
        <v>183</v>
      </c>
      <c r="R106" s="70">
        <v>975.66</v>
      </c>
      <c r="U106" s="51">
        <v>43524</v>
      </c>
      <c r="V106" s="51"/>
      <c r="W106" s="51"/>
      <c r="Y106" s="51"/>
      <c r="Z106" s="51"/>
      <c r="AA106" s="51"/>
      <c r="AC106" s="51"/>
      <c r="AD106" s="51"/>
      <c r="AE106" s="51"/>
      <c r="AG106" s="51"/>
      <c r="AH106" s="51"/>
      <c r="AL106" s="51"/>
    </row>
    <row r="107" spans="9:38" x14ac:dyDescent="0.35">
      <c r="I107" s="51"/>
      <c r="M107" s="51"/>
      <c r="Q107" t="s">
        <v>184</v>
      </c>
      <c r="R107" s="70">
        <v>2015.75</v>
      </c>
      <c r="S107" s="55"/>
      <c r="U107" s="51">
        <v>43524</v>
      </c>
      <c r="V107" s="51"/>
      <c r="W107" s="51"/>
      <c r="Y107" s="51"/>
      <c r="Z107" s="51"/>
      <c r="AA107" s="51"/>
      <c r="AC107" s="51"/>
      <c r="AD107" s="51"/>
      <c r="AE107" s="51"/>
      <c r="AG107" s="51"/>
      <c r="AH107" s="51"/>
      <c r="AL107" s="51"/>
    </row>
    <row r="108" spans="9:38" x14ac:dyDescent="0.35">
      <c r="I108" s="51"/>
      <c r="M108" s="51"/>
      <c r="Q108" t="s">
        <v>185</v>
      </c>
      <c r="R108" s="70">
        <v>516.80999999999995</v>
      </c>
      <c r="U108" s="51">
        <v>43524</v>
      </c>
      <c r="V108" s="51"/>
      <c r="W108" s="51"/>
      <c r="Y108" s="51"/>
      <c r="Z108" s="51"/>
      <c r="AA108" s="51"/>
      <c r="AC108" s="51"/>
      <c r="AD108" s="51"/>
      <c r="AE108" s="51"/>
      <c r="AG108" s="51"/>
      <c r="AH108" s="51"/>
      <c r="AL108" s="51"/>
    </row>
    <row r="109" spans="9:38" x14ac:dyDescent="0.35">
      <c r="I109" s="51"/>
      <c r="M109" s="51"/>
      <c r="Q109" t="s">
        <v>186</v>
      </c>
      <c r="R109" s="70">
        <v>395.35</v>
      </c>
      <c r="U109" s="51">
        <v>43524</v>
      </c>
      <c r="V109" s="51"/>
      <c r="W109" s="51"/>
      <c r="Y109" s="51"/>
      <c r="Z109" s="51"/>
      <c r="AA109" s="51"/>
      <c r="AC109" s="51"/>
      <c r="AD109" s="51"/>
      <c r="AE109" s="51"/>
      <c r="AG109" s="51"/>
      <c r="AH109" s="51"/>
      <c r="AL109" s="51"/>
    </row>
    <row r="110" spans="9:38" x14ac:dyDescent="0.35">
      <c r="I110" s="51"/>
      <c r="M110" s="51"/>
      <c r="Q110" t="s">
        <v>187</v>
      </c>
      <c r="R110" s="70">
        <v>7948.11</v>
      </c>
      <c r="U110" s="51">
        <v>43524</v>
      </c>
      <c r="V110" s="51"/>
      <c r="W110" s="51"/>
      <c r="Y110" s="51"/>
      <c r="Z110" s="51"/>
      <c r="AA110" s="51"/>
      <c r="AC110" s="51"/>
      <c r="AD110" s="51"/>
      <c r="AE110" s="51"/>
      <c r="AG110" s="51"/>
      <c r="AH110" s="51"/>
      <c r="AL110" s="51"/>
    </row>
    <row r="111" spans="9:38" x14ac:dyDescent="0.35">
      <c r="I111" s="51"/>
      <c r="M111" s="51"/>
      <c r="Q111" t="s">
        <v>188</v>
      </c>
      <c r="R111" s="70">
        <v>497.98</v>
      </c>
      <c r="U111" s="51">
        <v>43524</v>
      </c>
      <c r="V111" s="51"/>
      <c r="W111" s="51"/>
      <c r="Y111" s="51"/>
      <c r="Z111" s="51"/>
      <c r="AA111" s="51"/>
      <c r="AC111" s="51"/>
      <c r="AD111" s="51"/>
      <c r="AE111" s="51"/>
      <c r="AG111" s="51"/>
      <c r="AH111" s="51"/>
      <c r="AL111" s="51"/>
    </row>
    <row r="112" spans="9:38" x14ac:dyDescent="0.35">
      <c r="I112" s="51"/>
      <c r="M112" s="51"/>
      <c r="Q112" t="s">
        <v>189</v>
      </c>
      <c r="R112" s="70">
        <v>662.35</v>
      </c>
      <c r="U112" s="51">
        <v>43524</v>
      </c>
      <c r="V112" s="51"/>
      <c r="W112" s="51"/>
      <c r="Y112" s="51"/>
      <c r="Z112" s="51"/>
      <c r="AA112" s="51"/>
      <c r="AC112" s="51"/>
      <c r="AD112" s="51"/>
      <c r="AE112" s="51"/>
      <c r="AG112" s="51"/>
      <c r="AH112" s="51"/>
      <c r="AL112" s="51"/>
    </row>
    <row r="113" spans="9:38" x14ac:dyDescent="0.35">
      <c r="I113" s="51"/>
      <c r="M113" s="51"/>
      <c r="Q113" t="s">
        <v>190</v>
      </c>
      <c r="R113" s="70">
        <v>531.96</v>
      </c>
      <c r="U113" s="51">
        <v>43524</v>
      </c>
      <c r="V113" s="51"/>
      <c r="W113" s="51"/>
      <c r="Y113" s="51"/>
      <c r="Z113" s="51"/>
      <c r="AA113" s="51"/>
      <c r="AC113" s="51"/>
      <c r="AD113" s="51"/>
      <c r="AE113" s="51"/>
      <c r="AG113" s="51"/>
      <c r="AH113" s="51"/>
      <c r="AL113" s="51"/>
    </row>
    <row r="114" spans="9:38" x14ac:dyDescent="0.35">
      <c r="I114" s="51"/>
      <c r="M114" s="51"/>
      <c r="Q114" t="s">
        <v>191</v>
      </c>
      <c r="R114" s="70">
        <v>4953.95</v>
      </c>
      <c r="U114" s="51">
        <v>43524</v>
      </c>
      <c r="V114" s="51"/>
      <c r="W114" s="51"/>
      <c r="Y114" s="51"/>
      <c r="Z114" s="51"/>
      <c r="AA114" s="51"/>
      <c r="AC114" s="51"/>
      <c r="AD114" s="51"/>
      <c r="AE114" s="51"/>
      <c r="AG114" s="51"/>
      <c r="AH114" s="51"/>
      <c r="AL114" s="51"/>
    </row>
    <row r="115" spans="9:38" x14ac:dyDescent="0.35">
      <c r="I115" s="51"/>
      <c r="M115" s="51"/>
      <c r="Q115" t="s">
        <v>192</v>
      </c>
      <c r="R115" s="70">
        <v>165</v>
      </c>
      <c r="U115" s="51">
        <v>43524</v>
      </c>
      <c r="V115" s="51"/>
      <c r="W115" s="51"/>
      <c r="Y115" s="51"/>
      <c r="Z115" s="51"/>
      <c r="AA115" s="51"/>
      <c r="AC115" s="51"/>
      <c r="AD115" s="51"/>
      <c r="AE115" s="51"/>
      <c r="AG115" s="51"/>
      <c r="AH115" s="51"/>
      <c r="AL115" s="51"/>
    </row>
    <row r="116" spans="9:38" x14ac:dyDescent="0.35">
      <c r="I116" s="51"/>
      <c r="M116" s="51"/>
      <c r="Q116" t="s">
        <v>193</v>
      </c>
      <c r="R116" s="70">
        <v>290</v>
      </c>
      <c r="U116" s="51">
        <v>43524</v>
      </c>
      <c r="V116" s="51"/>
      <c r="W116" s="51"/>
      <c r="Y116" s="51"/>
      <c r="Z116" s="51"/>
      <c r="AA116" s="51"/>
      <c r="AC116" s="51"/>
      <c r="AD116" s="51"/>
      <c r="AE116" s="51"/>
      <c r="AG116" s="51"/>
      <c r="AH116" s="51"/>
      <c r="AL116" s="51"/>
    </row>
    <row r="117" spans="9:38" x14ac:dyDescent="0.35">
      <c r="I117" s="51"/>
      <c r="M117" s="51"/>
      <c r="Q117" t="s">
        <v>194</v>
      </c>
      <c r="R117" s="70">
        <v>54.99</v>
      </c>
      <c r="U117" s="51">
        <v>43524</v>
      </c>
      <c r="V117" s="51"/>
      <c r="W117" s="51"/>
      <c r="Y117" s="51"/>
      <c r="Z117" s="51"/>
      <c r="AA117" s="51"/>
      <c r="AC117" s="51"/>
      <c r="AD117" s="51"/>
      <c r="AE117" s="51"/>
      <c r="AG117" s="51"/>
      <c r="AH117" s="51"/>
      <c r="AL117" s="51"/>
    </row>
    <row r="118" spans="9:38" x14ac:dyDescent="0.35">
      <c r="I118" s="51"/>
      <c r="M118" s="51"/>
      <c r="Q118" t="s">
        <v>195</v>
      </c>
      <c r="R118" s="70">
        <v>338.82</v>
      </c>
      <c r="U118" s="51">
        <v>43524</v>
      </c>
      <c r="V118" s="51"/>
      <c r="W118" s="51"/>
      <c r="Y118" s="51"/>
      <c r="Z118" s="51"/>
      <c r="AA118" s="51"/>
      <c r="AC118" s="51"/>
      <c r="AD118" s="51"/>
      <c r="AE118" s="51"/>
      <c r="AG118" s="51"/>
      <c r="AH118" s="51"/>
      <c r="AL118" s="51"/>
    </row>
    <row r="119" spans="9:38" x14ac:dyDescent="0.35">
      <c r="I119" s="51"/>
      <c r="M119" s="51"/>
      <c r="Q119" t="s">
        <v>196</v>
      </c>
      <c r="R119" s="70">
        <v>445.19</v>
      </c>
      <c r="U119" s="51">
        <v>43524</v>
      </c>
      <c r="V119" s="51"/>
      <c r="W119" s="51"/>
      <c r="Y119" s="51"/>
      <c r="Z119" s="51"/>
      <c r="AA119" s="51"/>
      <c r="AC119" s="51"/>
      <c r="AD119" s="51"/>
      <c r="AE119" s="51"/>
      <c r="AG119" s="51"/>
      <c r="AH119" s="51"/>
      <c r="AL119" s="51"/>
    </row>
    <row r="120" spans="9:38" x14ac:dyDescent="0.35">
      <c r="I120" s="51"/>
      <c r="M120" s="51"/>
      <c r="Q120" t="s">
        <v>197</v>
      </c>
      <c r="R120" s="70">
        <v>468.09</v>
      </c>
      <c r="U120" s="51">
        <v>43524</v>
      </c>
      <c r="V120" s="51"/>
      <c r="W120" s="51"/>
      <c r="Y120" s="51"/>
      <c r="Z120" s="51"/>
      <c r="AA120" s="51"/>
      <c r="AC120" s="51"/>
      <c r="AD120" s="51"/>
      <c r="AE120" s="51"/>
      <c r="AG120" s="51"/>
      <c r="AH120" s="51"/>
      <c r="AL120" s="51"/>
    </row>
    <row r="121" spans="9:38" x14ac:dyDescent="0.35">
      <c r="I121" s="51"/>
      <c r="M121" s="51"/>
      <c r="Q121" t="s">
        <v>198</v>
      </c>
      <c r="R121" s="70">
        <v>66.5</v>
      </c>
      <c r="U121" s="51">
        <v>43524</v>
      </c>
      <c r="V121" s="51"/>
      <c r="W121" s="51"/>
      <c r="Y121" s="51"/>
      <c r="Z121" s="51"/>
      <c r="AA121" s="51"/>
      <c r="AC121" s="51"/>
      <c r="AD121" s="51"/>
      <c r="AE121" s="51"/>
      <c r="AG121" s="51"/>
      <c r="AH121" s="51"/>
      <c r="AL121" s="51"/>
    </row>
    <row r="122" spans="9:38" x14ac:dyDescent="0.35">
      <c r="I122" s="51"/>
      <c r="M122" s="51"/>
      <c r="Q122" t="s">
        <v>199</v>
      </c>
      <c r="R122" s="70">
        <v>484.89</v>
      </c>
      <c r="U122" s="51">
        <v>43524</v>
      </c>
      <c r="V122" s="51"/>
      <c r="W122" s="51"/>
      <c r="Y122" s="51"/>
      <c r="Z122" s="51"/>
      <c r="AA122" s="51"/>
      <c r="AC122" s="51"/>
      <c r="AD122" s="51"/>
      <c r="AE122" s="51"/>
      <c r="AG122" s="51"/>
      <c r="AH122" s="51"/>
      <c r="AL122" s="51"/>
    </row>
    <row r="123" spans="9:38" x14ac:dyDescent="0.35">
      <c r="I123" s="51"/>
      <c r="M123" s="51"/>
      <c r="Q123" t="s">
        <v>200</v>
      </c>
      <c r="R123" s="70">
        <v>184</v>
      </c>
      <c r="U123" s="51">
        <v>43524</v>
      </c>
      <c r="V123" s="51"/>
      <c r="W123" s="51"/>
      <c r="Y123" s="51"/>
      <c r="Z123" s="51"/>
      <c r="AA123" s="51"/>
      <c r="AC123" s="51"/>
      <c r="AD123" s="51"/>
      <c r="AE123" s="51"/>
      <c r="AG123" s="51"/>
      <c r="AH123" s="51"/>
      <c r="AL123" s="51"/>
    </row>
    <row r="124" spans="9:38" x14ac:dyDescent="0.35">
      <c r="I124" s="51"/>
      <c r="M124" s="51"/>
      <c r="Q124" t="s">
        <v>201</v>
      </c>
      <c r="R124" s="70">
        <v>2638.44</v>
      </c>
      <c r="U124" s="51">
        <v>43524</v>
      </c>
      <c r="V124" s="51"/>
      <c r="W124" s="51"/>
      <c r="Y124" s="51"/>
      <c r="Z124" s="51"/>
      <c r="AA124" s="51"/>
      <c r="AC124" s="51"/>
      <c r="AD124" s="51"/>
      <c r="AE124" s="51"/>
      <c r="AG124" s="51"/>
      <c r="AH124" s="51"/>
      <c r="AL124" s="51"/>
    </row>
    <row r="125" spans="9:38" x14ac:dyDescent="0.35">
      <c r="I125" s="51"/>
      <c r="M125" s="51"/>
      <c r="Q125" t="s">
        <v>202</v>
      </c>
      <c r="R125" s="70">
        <v>156.97999999999999</v>
      </c>
      <c r="U125" s="51">
        <v>43524</v>
      </c>
      <c r="V125" s="51"/>
      <c r="W125" s="51"/>
      <c r="Y125" s="51"/>
      <c r="Z125" s="51"/>
      <c r="AA125" s="51"/>
      <c r="AC125" s="51"/>
      <c r="AD125" s="51"/>
      <c r="AE125" s="51"/>
      <c r="AG125" s="51"/>
      <c r="AH125" s="51"/>
      <c r="AL125" s="51"/>
    </row>
    <row r="126" spans="9:38" x14ac:dyDescent="0.35">
      <c r="I126" s="51"/>
      <c r="M126" s="51"/>
      <c r="Q126" t="s">
        <v>203</v>
      </c>
      <c r="R126" s="70">
        <v>603.91</v>
      </c>
      <c r="U126" s="51">
        <v>43524</v>
      </c>
      <c r="V126" s="51"/>
      <c r="W126" s="51"/>
      <c r="Y126" s="51"/>
      <c r="Z126" s="51"/>
      <c r="AA126" s="51"/>
      <c r="AC126" s="51"/>
      <c r="AD126" s="51"/>
      <c r="AE126" s="51"/>
      <c r="AG126" s="51"/>
      <c r="AH126" s="51"/>
      <c r="AL126" s="51"/>
    </row>
    <row r="127" spans="9:38" x14ac:dyDescent="0.35">
      <c r="I127" s="51"/>
      <c r="M127" s="51"/>
      <c r="Q127" t="s">
        <v>204</v>
      </c>
      <c r="R127" s="70">
        <v>400.46</v>
      </c>
      <c r="U127" s="51">
        <v>43524</v>
      </c>
      <c r="V127" s="51"/>
      <c r="W127" s="51"/>
      <c r="Y127" s="51"/>
      <c r="Z127" s="51"/>
      <c r="AA127" s="51"/>
      <c r="AC127" s="51"/>
      <c r="AD127" s="51"/>
      <c r="AE127" s="51"/>
      <c r="AG127" s="51"/>
      <c r="AH127" s="51"/>
      <c r="AL127" s="51"/>
    </row>
    <row r="128" spans="9:38" x14ac:dyDescent="0.35">
      <c r="I128" s="51"/>
      <c r="M128" s="51"/>
      <c r="Q128" t="s">
        <v>205</v>
      </c>
      <c r="R128" s="70">
        <v>17.989999999999998</v>
      </c>
      <c r="U128" s="51">
        <v>43524</v>
      </c>
      <c r="V128" s="51"/>
      <c r="W128" s="51"/>
      <c r="Y128" s="51"/>
      <c r="Z128" s="51"/>
      <c r="AA128" s="51"/>
      <c r="AC128" s="51"/>
      <c r="AD128" s="51"/>
      <c r="AE128" s="51"/>
      <c r="AG128" s="51"/>
      <c r="AH128" s="51"/>
      <c r="AL128" s="51"/>
    </row>
    <row r="129" spans="9:38" x14ac:dyDescent="0.35">
      <c r="I129" s="51"/>
      <c r="M129" s="51"/>
      <c r="Q129" t="s">
        <v>206</v>
      </c>
      <c r="R129" s="70">
        <v>870.1</v>
      </c>
      <c r="U129" s="51">
        <v>43524</v>
      </c>
      <c r="V129" s="51"/>
      <c r="W129" s="51"/>
      <c r="Y129" s="51"/>
      <c r="Z129" s="51"/>
      <c r="AA129" s="51"/>
      <c r="AC129" s="51"/>
      <c r="AD129" s="51"/>
      <c r="AE129" s="51"/>
      <c r="AG129" s="51"/>
      <c r="AH129" s="51"/>
      <c r="AL129" s="51"/>
    </row>
    <row r="130" spans="9:38" x14ac:dyDescent="0.35">
      <c r="I130" s="51"/>
      <c r="M130" s="51"/>
      <c r="Q130" t="s">
        <v>207</v>
      </c>
      <c r="R130" s="70">
        <v>4007.39</v>
      </c>
      <c r="U130" s="51">
        <v>43524</v>
      </c>
      <c r="V130" s="51"/>
      <c r="W130" s="51"/>
      <c r="Y130" s="51"/>
      <c r="Z130" s="51"/>
      <c r="AA130" s="51"/>
      <c r="AC130" s="51"/>
      <c r="AD130" s="51"/>
      <c r="AE130" s="51"/>
      <c r="AG130" s="51"/>
      <c r="AH130" s="51"/>
      <c r="AL130" s="51"/>
    </row>
    <row r="131" spans="9:38" x14ac:dyDescent="0.35">
      <c r="I131" s="51"/>
      <c r="M131" s="51"/>
      <c r="Q131" t="s">
        <v>208</v>
      </c>
      <c r="R131" s="70">
        <v>150</v>
      </c>
      <c r="U131" s="51">
        <v>43524</v>
      </c>
      <c r="V131" s="51"/>
      <c r="W131" s="51"/>
      <c r="Y131" s="51"/>
      <c r="Z131" s="51"/>
      <c r="AA131" s="51"/>
      <c r="AC131" s="51"/>
      <c r="AD131" s="51"/>
      <c r="AE131" s="51"/>
      <c r="AG131" s="51"/>
      <c r="AH131" s="51"/>
      <c r="AL131" s="51"/>
    </row>
    <row r="132" spans="9:38" x14ac:dyDescent="0.35">
      <c r="I132" s="51"/>
      <c r="M132" s="51"/>
      <c r="Q132" t="s">
        <v>209</v>
      </c>
      <c r="R132" s="70">
        <v>1261.23</v>
      </c>
      <c r="U132" s="51">
        <v>43524</v>
      </c>
      <c r="V132" s="51"/>
      <c r="W132" s="51"/>
      <c r="Y132" s="51"/>
      <c r="Z132" s="51"/>
      <c r="AA132" s="51"/>
      <c r="AC132" s="51"/>
      <c r="AD132" s="51"/>
      <c r="AE132" s="51"/>
      <c r="AG132" s="51"/>
      <c r="AH132" s="51"/>
      <c r="AL132" s="51"/>
    </row>
    <row r="133" spans="9:38" x14ac:dyDescent="0.35">
      <c r="I133" s="51"/>
      <c r="M133" s="51"/>
      <c r="Q133" t="s">
        <v>210</v>
      </c>
      <c r="R133" s="70">
        <v>609.95000000000005</v>
      </c>
      <c r="U133" s="51">
        <v>43524</v>
      </c>
      <c r="V133" s="51"/>
      <c r="W133" s="51"/>
      <c r="Y133" s="51"/>
      <c r="Z133" s="51"/>
      <c r="AA133" s="51"/>
      <c r="AC133" s="51"/>
      <c r="AD133" s="51"/>
      <c r="AE133" s="51"/>
      <c r="AG133" s="51"/>
      <c r="AH133" s="51"/>
      <c r="AL133" s="51"/>
    </row>
    <row r="134" spans="9:38" x14ac:dyDescent="0.35">
      <c r="I134" s="51"/>
      <c r="M134" s="51"/>
      <c r="Q134" t="s">
        <v>211</v>
      </c>
      <c r="R134" s="70">
        <v>159.28</v>
      </c>
      <c r="U134" s="51">
        <v>43524</v>
      </c>
      <c r="V134" s="51"/>
      <c r="W134" s="51"/>
      <c r="Y134" s="51"/>
      <c r="Z134" s="51"/>
      <c r="AA134" s="51"/>
      <c r="AC134" s="51"/>
      <c r="AD134" s="51"/>
      <c r="AE134" s="51"/>
      <c r="AG134" s="51"/>
      <c r="AH134" s="51"/>
      <c r="AL134" s="51"/>
    </row>
    <row r="135" spans="9:38" x14ac:dyDescent="0.35">
      <c r="I135" s="51"/>
      <c r="M135" s="51"/>
      <c r="Q135" t="s">
        <v>212</v>
      </c>
      <c r="R135" s="70">
        <v>144.94999999999999</v>
      </c>
      <c r="U135" s="51">
        <v>43524</v>
      </c>
      <c r="V135" s="51"/>
      <c r="W135" s="51"/>
      <c r="Y135" s="51"/>
      <c r="Z135" s="51"/>
      <c r="AA135" s="51"/>
      <c r="AC135" s="51"/>
      <c r="AD135" s="51"/>
      <c r="AE135" s="51"/>
      <c r="AG135" s="51"/>
      <c r="AH135" s="51"/>
      <c r="AL135" s="51"/>
    </row>
    <row r="136" spans="9:38" x14ac:dyDescent="0.35">
      <c r="I136" s="51"/>
      <c r="M136" s="51"/>
      <c r="Q136" t="s">
        <v>213</v>
      </c>
      <c r="R136" s="70">
        <v>1546.19</v>
      </c>
      <c r="U136" s="51">
        <v>43524</v>
      </c>
      <c r="V136" s="51"/>
      <c r="W136" s="51"/>
      <c r="Y136" s="51"/>
      <c r="Z136" s="51"/>
      <c r="AA136" s="51"/>
      <c r="AC136" s="51"/>
      <c r="AD136" s="51"/>
      <c r="AE136" s="51"/>
      <c r="AG136" s="51"/>
      <c r="AH136" s="51"/>
      <c r="AL136" s="51"/>
    </row>
    <row r="137" spans="9:38" x14ac:dyDescent="0.35">
      <c r="I137" s="51"/>
      <c r="M137" s="51"/>
      <c r="Q137" t="s">
        <v>214</v>
      </c>
      <c r="R137" s="70">
        <v>155.88</v>
      </c>
      <c r="U137" s="51">
        <v>43524</v>
      </c>
      <c r="V137" s="51"/>
      <c r="W137" s="51"/>
      <c r="Y137" s="51"/>
      <c r="Z137" s="51"/>
      <c r="AA137" s="51"/>
      <c r="AC137" s="51"/>
      <c r="AD137" s="51"/>
      <c r="AE137" s="51"/>
      <c r="AG137" s="51"/>
      <c r="AH137" s="51"/>
      <c r="AL137" s="51"/>
    </row>
    <row r="138" spans="9:38" x14ac:dyDescent="0.35">
      <c r="I138" s="51"/>
      <c r="M138" s="51"/>
      <c r="Q138" t="s">
        <v>215</v>
      </c>
      <c r="R138" s="70">
        <v>2094.88</v>
      </c>
      <c r="U138" s="51">
        <v>43524</v>
      </c>
      <c r="V138" s="51"/>
      <c r="W138" s="51"/>
      <c r="Y138" s="51"/>
      <c r="Z138" s="51"/>
      <c r="AA138" s="51"/>
      <c r="AC138" s="51"/>
      <c r="AD138" s="51"/>
      <c r="AE138" s="51"/>
      <c r="AG138" s="51"/>
      <c r="AH138" s="51"/>
      <c r="AL138" s="51"/>
    </row>
    <row r="139" spans="9:38" x14ac:dyDescent="0.35">
      <c r="I139" s="51"/>
      <c r="M139" s="51"/>
      <c r="Q139" t="s">
        <v>216</v>
      </c>
      <c r="R139" s="70">
        <v>26.99</v>
      </c>
      <c r="U139" s="51">
        <v>43524</v>
      </c>
      <c r="V139" s="51"/>
      <c r="W139" s="51"/>
      <c r="Y139" s="51"/>
      <c r="Z139" s="51"/>
      <c r="AA139" s="51"/>
      <c r="AC139" s="51"/>
      <c r="AD139" s="51"/>
      <c r="AE139" s="51"/>
      <c r="AG139" s="51"/>
      <c r="AH139" s="51"/>
      <c r="AL139" s="51"/>
    </row>
    <row r="140" spans="9:38" x14ac:dyDescent="0.35">
      <c r="I140" s="51"/>
      <c r="M140" s="51"/>
      <c r="Q140" t="s">
        <v>217</v>
      </c>
      <c r="R140" s="70">
        <v>1571.9</v>
      </c>
      <c r="U140" s="51">
        <v>43524</v>
      </c>
      <c r="V140" s="51"/>
      <c r="W140" s="51"/>
      <c r="Y140" s="51"/>
      <c r="Z140" s="51"/>
      <c r="AA140" s="51"/>
      <c r="AC140" s="51"/>
      <c r="AD140" s="51"/>
      <c r="AE140" s="51"/>
      <c r="AG140" s="51"/>
      <c r="AH140" s="51"/>
      <c r="AL140" s="51"/>
    </row>
    <row r="141" spans="9:38" x14ac:dyDescent="0.35">
      <c r="I141" s="51"/>
      <c r="M141" s="51"/>
      <c r="Q141" t="s">
        <v>218</v>
      </c>
      <c r="R141" s="70">
        <v>516.42999999999995</v>
      </c>
      <c r="U141" s="51">
        <v>43524</v>
      </c>
      <c r="V141" s="51"/>
      <c r="W141" s="51"/>
      <c r="Y141" s="51"/>
      <c r="Z141" s="51"/>
      <c r="AA141" s="51"/>
      <c r="AC141" s="51"/>
      <c r="AD141" s="51"/>
      <c r="AE141" s="51"/>
      <c r="AG141" s="51"/>
      <c r="AH141" s="51"/>
      <c r="AL141" s="51"/>
    </row>
    <row r="142" spans="9:38" ht="15" thickBot="1" x14ac:dyDescent="0.4">
      <c r="I142" s="51"/>
      <c r="M142" s="51"/>
      <c r="Q142" t="s">
        <v>366</v>
      </c>
      <c r="R142" s="70">
        <v>605</v>
      </c>
      <c r="U142" s="51">
        <v>43524</v>
      </c>
      <c r="V142" s="51"/>
      <c r="W142" s="51"/>
      <c r="Y142" s="51"/>
      <c r="Z142" s="51"/>
      <c r="AA142" s="51"/>
      <c r="AC142" s="51"/>
      <c r="AD142" s="51"/>
      <c r="AE142" s="51"/>
      <c r="AG142" s="51"/>
      <c r="AH142" s="51"/>
      <c r="AL142" s="51"/>
    </row>
    <row r="143" spans="9:38" ht="15" thickBot="1" x14ac:dyDescent="0.4">
      <c r="I143" s="51"/>
      <c r="M143" s="51"/>
      <c r="Q143" t="s">
        <v>220</v>
      </c>
      <c r="R143" s="70">
        <v>4701.32</v>
      </c>
      <c r="U143" s="108">
        <v>43550</v>
      </c>
      <c r="V143" s="51"/>
      <c r="W143" s="51"/>
      <c r="Y143" s="51"/>
      <c r="Z143" s="51"/>
      <c r="AA143" s="51"/>
      <c r="AC143" s="51"/>
      <c r="AD143" s="51"/>
      <c r="AE143" s="51"/>
      <c r="AG143" s="51"/>
      <c r="AH143" s="51"/>
      <c r="AL143" s="51"/>
    </row>
    <row r="144" spans="9:38" ht="15" thickBot="1" x14ac:dyDescent="0.4">
      <c r="I144" s="51"/>
      <c r="M144" s="51"/>
      <c r="Q144" t="s">
        <v>221</v>
      </c>
      <c r="R144" s="70">
        <v>1887.57</v>
      </c>
      <c r="U144" s="108">
        <v>43550</v>
      </c>
      <c r="V144" s="51"/>
      <c r="W144" s="51"/>
      <c r="Y144" s="51"/>
      <c r="Z144" s="51"/>
      <c r="AA144" s="51"/>
      <c r="AC144" s="51"/>
      <c r="AD144" s="51"/>
      <c r="AE144" s="51"/>
      <c r="AG144" s="51"/>
      <c r="AH144" s="51"/>
      <c r="AL144" s="51"/>
    </row>
    <row r="145" spans="9:38" ht="15" thickBot="1" x14ac:dyDescent="0.4">
      <c r="I145" s="51"/>
      <c r="M145" s="51"/>
      <c r="Q145" t="s">
        <v>222</v>
      </c>
      <c r="R145" s="70">
        <v>2441.5500000000002</v>
      </c>
      <c r="U145" s="108">
        <v>43550</v>
      </c>
      <c r="V145" s="51"/>
      <c r="W145" s="51"/>
      <c r="Y145" s="51"/>
      <c r="Z145" s="51"/>
      <c r="AA145" s="51"/>
      <c r="AC145" s="51"/>
      <c r="AD145" s="51"/>
      <c r="AE145" s="51"/>
      <c r="AG145" s="51"/>
      <c r="AH145" s="51"/>
      <c r="AL145" s="51"/>
    </row>
    <row r="146" spans="9:38" ht="15" thickBot="1" x14ac:dyDescent="0.4">
      <c r="I146" s="51"/>
      <c r="M146" s="51"/>
      <c r="Q146" t="s">
        <v>223</v>
      </c>
      <c r="R146" s="70">
        <v>1599.77</v>
      </c>
      <c r="U146" s="108">
        <v>43550</v>
      </c>
      <c r="V146" s="51"/>
      <c r="W146" s="51"/>
      <c r="Y146" s="51"/>
      <c r="Z146" s="51"/>
      <c r="AA146" s="51"/>
      <c r="AC146" s="51"/>
      <c r="AD146" s="51"/>
      <c r="AE146" s="51"/>
      <c r="AG146" s="51"/>
      <c r="AH146" s="51"/>
      <c r="AL146" s="51"/>
    </row>
    <row r="147" spans="9:38" ht="15" thickBot="1" x14ac:dyDescent="0.4">
      <c r="I147" s="51"/>
      <c r="M147" s="51"/>
      <c r="Q147" t="s">
        <v>224</v>
      </c>
      <c r="R147" s="70">
        <v>1133.8699999999999</v>
      </c>
      <c r="U147" s="108">
        <v>43550</v>
      </c>
      <c r="V147" s="51"/>
      <c r="W147" s="51"/>
      <c r="Y147" s="51"/>
      <c r="Z147" s="51"/>
      <c r="AA147" s="51"/>
      <c r="AC147" s="51"/>
      <c r="AD147" s="51"/>
      <c r="AE147" s="51"/>
      <c r="AG147" s="51"/>
      <c r="AH147" s="51"/>
      <c r="AL147" s="51"/>
    </row>
    <row r="148" spans="9:38" ht="15" thickBot="1" x14ac:dyDescent="0.4">
      <c r="I148" s="51"/>
      <c r="M148" s="51"/>
      <c r="Q148" t="s">
        <v>225</v>
      </c>
      <c r="R148" s="70">
        <v>3301.55</v>
      </c>
      <c r="U148" s="108">
        <v>43550</v>
      </c>
      <c r="V148" s="51"/>
      <c r="W148" s="51"/>
      <c r="Y148" s="51"/>
      <c r="Z148" s="51"/>
      <c r="AA148" s="51"/>
      <c r="AC148" s="51"/>
      <c r="AD148" s="51"/>
      <c r="AE148" s="51"/>
      <c r="AG148" s="51"/>
      <c r="AH148" s="51"/>
      <c r="AL148" s="51"/>
    </row>
    <row r="149" spans="9:38" ht="15" thickBot="1" x14ac:dyDescent="0.4">
      <c r="I149" s="51"/>
      <c r="M149" s="51"/>
      <c r="Q149" t="s">
        <v>226</v>
      </c>
      <c r="R149" s="70">
        <v>2538.63</v>
      </c>
      <c r="S149" s="55"/>
      <c r="U149" s="108">
        <v>43550</v>
      </c>
      <c r="V149" s="51"/>
      <c r="W149" s="51"/>
      <c r="Y149" s="51"/>
      <c r="Z149" s="51"/>
      <c r="AA149" s="51"/>
      <c r="AC149" s="51"/>
      <c r="AD149" s="51"/>
      <c r="AE149" s="51"/>
      <c r="AG149" s="51"/>
      <c r="AH149" s="51"/>
      <c r="AL149" s="51"/>
    </row>
    <row r="150" spans="9:38" ht="15" thickBot="1" x14ac:dyDescent="0.4">
      <c r="I150" s="51"/>
      <c r="M150" s="51"/>
      <c r="Q150" t="s">
        <v>227</v>
      </c>
      <c r="R150" s="70">
        <v>8277.16</v>
      </c>
      <c r="U150" s="108">
        <v>43550</v>
      </c>
      <c r="V150" s="51"/>
      <c r="W150" s="51"/>
      <c r="Y150" s="51"/>
      <c r="Z150" s="51"/>
      <c r="AA150" s="51"/>
      <c r="AC150" s="51"/>
      <c r="AD150" s="51"/>
      <c r="AE150" s="51"/>
      <c r="AG150" s="51"/>
      <c r="AH150" s="51"/>
      <c r="AL150" s="51"/>
    </row>
    <row r="151" spans="9:38" ht="15" thickBot="1" x14ac:dyDescent="0.4">
      <c r="I151" s="51"/>
      <c r="M151" s="51"/>
      <c r="Q151" t="s">
        <v>228</v>
      </c>
      <c r="R151" s="70">
        <v>161.49</v>
      </c>
      <c r="U151" s="108">
        <v>43550</v>
      </c>
      <c r="V151" s="51"/>
      <c r="W151" s="51"/>
      <c r="Y151" s="51"/>
      <c r="Z151" s="51"/>
      <c r="AA151" s="51"/>
      <c r="AC151" s="51"/>
      <c r="AD151" s="51"/>
      <c r="AE151" s="51"/>
      <c r="AG151" s="51"/>
      <c r="AH151" s="51"/>
      <c r="AL151" s="51"/>
    </row>
    <row r="152" spans="9:38" ht="15" thickBot="1" x14ac:dyDescent="0.4">
      <c r="I152" s="51"/>
      <c r="M152" s="51"/>
      <c r="Q152" t="s">
        <v>229</v>
      </c>
      <c r="R152" s="70">
        <v>19.989999999999998</v>
      </c>
      <c r="U152" s="108">
        <v>43550</v>
      </c>
      <c r="V152" s="51"/>
      <c r="W152" s="51"/>
      <c r="Y152" s="51"/>
      <c r="Z152" s="51"/>
      <c r="AA152" s="51"/>
      <c r="AC152" s="51"/>
      <c r="AD152" s="51"/>
      <c r="AE152" s="51"/>
      <c r="AG152" s="51"/>
      <c r="AH152" s="51"/>
      <c r="AL152" s="51"/>
    </row>
    <row r="153" spans="9:38" ht="15" thickBot="1" x14ac:dyDescent="0.4">
      <c r="I153" s="51"/>
      <c r="M153" s="51"/>
      <c r="Q153" t="s">
        <v>230</v>
      </c>
      <c r="R153" s="70">
        <v>1608.53</v>
      </c>
      <c r="U153" s="108">
        <v>43550</v>
      </c>
      <c r="V153" s="51"/>
      <c r="W153" s="51"/>
      <c r="Y153" s="51"/>
      <c r="Z153" s="51"/>
      <c r="AA153" s="51"/>
      <c r="AC153" s="51"/>
      <c r="AD153" s="51"/>
      <c r="AE153" s="51"/>
      <c r="AG153" s="51"/>
      <c r="AH153" s="51"/>
      <c r="AL153" s="51"/>
    </row>
    <row r="154" spans="9:38" ht="15" thickBot="1" x14ac:dyDescent="0.4">
      <c r="I154" s="51"/>
      <c r="M154" s="51"/>
      <c r="Q154" t="s">
        <v>231</v>
      </c>
      <c r="R154" s="70">
        <v>443.87</v>
      </c>
      <c r="U154" s="108">
        <v>43550</v>
      </c>
      <c r="V154" s="51"/>
      <c r="W154" s="51"/>
      <c r="Y154" s="51"/>
      <c r="Z154" s="51"/>
      <c r="AA154" s="51"/>
      <c r="AC154" s="51"/>
      <c r="AD154" s="51"/>
      <c r="AE154" s="51"/>
      <c r="AG154" s="51"/>
      <c r="AH154" s="51"/>
      <c r="AL154" s="51"/>
    </row>
    <row r="155" spans="9:38" ht="15" thickBot="1" x14ac:dyDescent="0.4">
      <c r="I155" s="51"/>
      <c r="M155" s="51"/>
      <c r="Q155" t="s">
        <v>232</v>
      </c>
      <c r="R155" s="70">
        <v>791.61</v>
      </c>
      <c r="U155" s="108">
        <v>43550</v>
      </c>
      <c r="V155" s="51"/>
      <c r="W155" s="51"/>
      <c r="Y155" s="51"/>
      <c r="Z155" s="51"/>
      <c r="AA155" s="51"/>
      <c r="AC155" s="51"/>
      <c r="AD155" s="51"/>
      <c r="AE155" s="51"/>
      <c r="AG155" s="51"/>
      <c r="AH155" s="51"/>
      <c r="AL155" s="51"/>
    </row>
    <row r="156" spans="9:38" ht="15" thickBot="1" x14ac:dyDescent="0.4">
      <c r="I156" s="51"/>
      <c r="M156" s="51"/>
      <c r="Q156" t="s">
        <v>233</v>
      </c>
      <c r="R156" s="70">
        <v>2926.12</v>
      </c>
      <c r="U156" s="108">
        <v>43550</v>
      </c>
      <c r="V156" s="51"/>
      <c r="W156" s="51"/>
      <c r="Y156" s="51"/>
      <c r="Z156" s="51"/>
      <c r="AA156" s="51"/>
      <c r="AC156" s="51"/>
      <c r="AD156" s="51"/>
      <c r="AE156" s="51"/>
      <c r="AG156" s="51"/>
      <c r="AH156" s="51"/>
      <c r="AL156" s="51"/>
    </row>
    <row r="157" spans="9:38" ht="15" thickBot="1" x14ac:dyDescent="0.4">
      <c r="I157" s="51"/>
      <c r="M157" s="51"/>
      <c r="Q157" t="s">
        <v>234</v>
      </c>
      <c r="R157" s="70">
        <v>6761.04</v>
      </c>
      <c r="U157" s="108">
        <v>43550</v>
      </c>
      <c r="V157" s="51"/>
      <c r="W157" s="51"/>
      <c r="Y157" s="51"/>
      <c r="Z157" s="51"/>
      <c r="AA157" s="51"/>
      <c r="AC157" s="51"/>
      <c r="AD157" s="51"/>
      <c r="AE157" s="51"/>
      <c r="AG157" s="51"/>
      <c r="AH157" s="51"/>
      <c r="AL157" s="51"/>
    </row>
    <row r="158" spans="9:38" ht="15" thickBot="1" x14ac:dyDescent="0.4">
      <c r="I158" s="51"/>
      <c r="M158" s="51"/>
      <c r="Q158" t="s">
        <v>235</v>
      </c>
      <c r="R158" s="70">
        <v>48.99</v>
      </c>
      <c r="U158" s="108">
        <v>43550</v>
      </c>
      <c r="V158" s="51"/>
      <c r="W158" s="51"/>
      <c r="Y158" s="51"/>
      <c r="Z158" s="51"/>
      <c r="AA158" s="51"/>
      <c r="AC158" s="51"/>
      <c r="AD158" s="51"/>
      <c r="AE158" s="51"/>
      <c r="AG158" s="51"/>
      <c r="AH158" s="51"/>
      <c r="AL158" s="51"/>
    </row>
    <row r="159" spans="9:38" ht="15" thickBot="1" x14ac:dyDescent="0.4">
      <c r="I159" s="51"/>
      <c r="M159" s="51"/>
      <c r="Q159" t="s">
        <v>236</v>
      </c>
      <c r="R159" s="70">
        <v>901.84</v>
      </c>
      <c r="U159" s="108">
        <v>43550</v>
      </c>
      <c r="V159" s="51"/>
      <c r="W159" s="51"/>
      <c r="Y159" s="51"/>
      <c r="Z159" s="51"/>
      <c r="AA159" s="51"/>
      <c r="AC159" s="51"/>
      <c r="AD159" s="51"/>
      <c r="AE159" s="51"/>
      <c r="AG159" s="51"/>
      <c r="AH159" s="51"/>
      <c r="AL159" s="51"/>
    </row>
    <row r="160" spans="9:38" ht="15" thickBot="1" x14ac:dyDescent="0.4">
      <c r="I160" s="51"/>
      <c r="M160" s="51"/>
      <c r="Q160" t="s">
        <v>237</v>
      </c>
      <c r="R160" s="70">
        <v>3369.9</v>
      </c>
      <c r="U160" s="108">
        <v>43550</v>
      </c>
      <c r="V160" s="51"/>
      <c r="W160" s="51"/>
      <c r="Y160" s="51"/>
      <c r="Z160" s="51"/>
      <c r="AA160" s="51"/>
      <c r="AC160" s="51"/>
      <c r="AD160" s="51"/>
      <c r="AE160" s="51"/>
      <c r="AG160" s="51"/>
      <c r="AH160" s="51"/>
      <c r="AL160" s="51"/>
    </row>
    <row r="161" spans="9:38" ht="17" thickBot="1" x14ac:dyDescent="0.5">
      <c r="I161" s="51"/>
      <c r="M161" s="51"/>
      <c r="Q161" s="115" t="s">
        <v>374</v>
      </c>
      <c r="R161" s="70">
        <v>72</v>
      </c>
      <c r="U161" s="108">
        <v>43555</v>
      </c>
      <c r="V161" s="51"/>
      <c r="W161" s="51"/>
      <c r="Y161" s="51"/>
      <c r="Z161" s="51"/>
      <c r="AA161" s="51"/>
      <c r="AC161" s="51"/>
      <c r="AD161" s="51"/>
      <c r="AE161" s="51"/>
      <c r="AG161" s="51"/>
      <c r="AH161" s="51"/>
      <c r="AL161" s="51"/>
    </row>
    <row r="162" spans="9:38" ht="15" thickBot="1" x14ac:dyDescent="0.4">
      <c r="I162" s="51"/>
      <c r="M162" s="51"/>
      <c r="Q162" s="109" t="s">
        <v>293</v>
      </c>
      <c r="R162" s="114">
        <v>3384.99</v>
      </c>
      <c r="U162" s="108">
        <v>43566</v>
      </c>
      <c r="V162" s="51"/>
      <c r="W162" s="51"/>
      <c r="Y162" s="51"/>
      <c r="Z162" s="51"/>
      <c r="AA162" s="51"/>
      <c r="AC162" s="51"/>
      <c r="AD162" s="51"/>
      <c r="AE162" s="51"/>
      <c r="AG162" s="51"/>
      <c r="AH162" s="51"/>
      <c r="AL162" s="51"/>
    </row>
    <row r="163" spans="9:38" ht="15" thickBot="1" x14ac:dyDescent="0.4">
      <c r="I163" s="51"/>
      <c r="M163" s="51"/>
      <c r="Q163" s="109" t="s">
        <v>294</v>
      </c>
      <c r="R163" s="114">
        <v>5209.6400000000003</v>
      </c>
      <c r="U163" s="108">
        <v>43566</v>
      </c>
      <c r="V163" s="51"/>
      <c r="W163" s="51"/>
      <c r="Y163" s="51"/>
      <c r="Z163" s="51"/>
      <c r="AA163" s="51"/>
      <c r="AC163" s="51"/>
      <c r="AD163" s="51"/>
      <c r="AE163" s="51"/>
      <c r="AG163" s="51"/>
      <c r="AH163" s="51"/>
      <c r="AL163" s="51"/>
    </row>
    <row r="164" spans="9:38" ht="15" thickBot="1" x14ac:dyDescent="0.4">
      <c r="I164" s="51"/>
      <c r="M164" s="51"/>
      <c r="Q164" s="109" t="s">
        <v>295</v>
      </c>
      <c r="R164" s="114">
        <v>1324.37</v>
      </c>
      <c r="U164" s="108">
        <v>43566</v>
      </c>
      <c r="V164" s="51"/>
      <c r="W164" s="51"/>
      <c r="Y164" s="51"/>
      <c r="Z164" s="51"/>
      <c r="AA164" s="51"/>
      <c r="AC164" s="51"/>
      <c r="AD164" s="51"/>
      <c r="AE164" s="51"/>
      <c r="AG164" s="51"/>
      <c r="AH164" s="51"/>
      <c r="AL164" s="51"/>
    </row>
    <row r="165" spans="9:38" ht="15" thickBot="1" x14ac:dyDescent="0.4">
      <c r="I165" s="51"/>
      <c r="M165" s="51"/>
      <c r="Q165" s="109" t="s">
        <v>296</v>
      </c>
      <c r="R165" s="114">
        <v>341.7</v>
      </c>
      <c r="S165" s="55"/>
      <c r="U165" s="108">
        <v>43566</v>
      </c>
      <c r="V165" s="51"/>
      <c r="W165" s="51"/>
      <c r="Y165" s="51"/>
      <c r="Z165" s="51"/>
      <c r="AA165" s="51"/>
      <c r="AC165" s="51"/>
      <c r="AD165" s="51"/>
      <c r="AE165" s="51"/>
      <c r="AG165" s="51"/>
      <c r="AH165" s="51"/>
      <c r="AL165" s="51"/>
    </row>
    <row r="166" spans="9:38" ht="15" thickBot="1" x14ac:dyDescent="0.4">
      <c r="I166" s="51"/>
      <c r="M166" s="51"/>
      <c r="Q166" s="109" t="s">
        <v>297</v>
      </c>
      <c r="R166" s="114">
        <v>450.36</v>
      </c>
      <c r="U166" s="108">
        <v>43566</v>
      </c>
      <c r="V166" s="51"/>
      <c r="W166" s="51"/>
      <c r="Y166" s="51"/>
      <c r="Z166" s="51"/>
      <c r="AA166" s="51"/>
      <c r="AC166" s="51"/>
      <c r="AD166" s="51"/>
      <c r="AE166" s="51"/>
      <c r="AG166" s="51"/>
      <c r="AH166" s="51"/>
      <c r="AL166" s="51"/>
    </row>
    <row r="167" spans="9:38" ht="15" thickBot="1" x14ac:dyDescent="0.4">
      <c r="I167" s="51"/>
      <c r="M167" s="51"/>
      <c r="Q167" s="109" t="s">
        <v>298</v>
      </c>
      <c r="R167" s="114">
        <v>361.93</v>
      </c>
      <c r="U167" s="108">
        <v>43566</v>
      </c>
      <c r="V167" s="51"/>
      <c r="W167" s="51"/>
      <c r="Y167" s="51"/>
      <c r="Z167" s="51"/>
      <c r="AA167" s="51"/>
      <c r="AC167" s="51"/>
      <c r="AD167" s="51"/>
      <c r="AE167" s="51"/>
      <c r="AG167" s="51"/>
      <c r="AH167" s="51"/>
      <c r="AL167" s="51"/>
    </row>
    <row r="168" spans="9:38" ht="15" thickBot="1" x14ac:dyDescent="0.4">
      <c r="I168" s="51"/>
      <c r="M168" s="51"/>
      <c r="Q168" s="109" t="s">
        <v>299</v>
      </c>
      <c r="R168" s="114">
        <v>253.46</v>
      </c>
      <c r="S168" s="55"/>
      <c r="U168" s="108">
        <v>43566</v>
      </c>
      <c r="V168" s="51"/>
      <c r="W168" s="51"/>
      <c r="Y168" s="51"/>
      <c r="Z168" s="51"/>
      <c r="AA168" s="51"/>
      <c r="AC168" s="51"/>
      <c r="AD168" s="51"/>
      <c r="AE168" s="51"/>
      <c r="AG168" s="51"/>
      <c r="AH168" s="51"/>
      <c r="AL168" s="51"/>
    </row>
    <row r="169" spans="9:38" ht="15" thickBot="1" x14ac:dyDescent="0.4">
      <c r="I169" s="51"/>
      <c r="M169" s="51"/>
      <c r="Q169" s="109" t="s">
        <v>300</v>
      </c>
      <c r="R169" s="114">
        <v>430.95</v>
      </c>
      <c r="U169" s="108">
        <v>43566</v>
      </c>
      <c r="V169" s="51"/>
      <c r="W169" s="51"/>
      <c r="Y169" s="51"/>
      <c r="Z169" s="51"/>
      <c r="AA169" s="51"/>
      <c r="AC169" s="51"/>
      <c r="AD169" s="51"/>
      <c r="AE169" s="51"/>
      <c r="AG169" s="51"/>
      <c r="AH169" s="51"/>
      <c r="AL169" s="51"/>
    </row>
    <row r="170" spans="9:38" ht="15" thickBot="1" x14ac:dyDescent="0.4">
      <c r="I170" s="51"/>
      <c r="M170" s="51"/>
      <c r="Q170" s="109" t="s">
        <v>301</v>
      </c>
      <c r="R170" s="114">
        <v>435.66</v>
      </c>
      <c r="U170" s="108">
        <v>43566</v>
      </c>
      <c r="V170" s="51"/>
      <c r="W170" s="51"/>
      <c r="Y170" s="51"/>
      <c r="Z170" s="51"/>
      <c r="AA170" s="51"/>
      <c r="AC170" s="51"/>
      <c r="AD170" s="51"/>
      <c r="AE170" s="51"/>
      <c r="AG170" s="51"/>
      <c r="AH170" s="51"/>
      <c r="AL170" s="51"/>
    </row>
    <row r="171" spans="9:38" ht="15" thickBot="1" x14ac:dyDescent="0.4">
      <c r="I171" s="51"/>
      <c r="M171" s="51"/>
      <c r="Q171" s="109" t="s">
        <v>302</v>
      </c>
      <c r="R171" s="114">
        <v>402.18</v>
      </c>
      <c r="U171" s="108">
        <v>43566</v>
      </c>
      <c r="V171" s="51"/>
      <c r="W171" s="51"/>
      <c r="Y171" s="51"/>
      <c r="Z171" s="51"/>
      <c r="AA171" s="51"/>
      <c r="AC171" s="51"/>
      <c r="AD171" s="51"/>
      <c r="AE171" s="51"/>
      <c r="AG171" s="51"/>
      <c r="AH171" s="51"/>
      <c r="AL171" s="51"/>
    </row>
    <row r="172" spans="9:38" ht="15" thickBot="1" x14ac:dyDescent="0.4">
      <c r="I172" s="51"/>
      <c r="M172" s="51"/>
      <c r="Q172" s="109" t="s">
        <v>303</v>
      </c>
      <c r="R172" s="114">
        <v>799.65</v>
      </c>
      <c r="S172" s="55"/>
      <c r="U172" s="108">
        <v>43566</v>
      </c>
      <c r="V172" s="51"/>
      <c r="W172" s="51"/>
      <c r="Y172" s="51"/>
      <c r="Z172" s="51"/>
      <c r="AA172" s="51"/>
      <c r="AC172" s="51"/>
      <c r="AD172" s="51"/>
      <c r="AE172" s="51"/>
      <c r="AG172" s="51"/>
      <c r="AH172" s="51"/>
      <c r="AL172" s="51"/>
    </row>
    <row r="173" spans="9:38" ht="15" thickBot="1" x14ac:dyDescent="0.4">
      <c r="I173" s="51"/>
      <c r="M173" s="51"/>
      <c r="Q173" s="109" t="s">
        <v>304</v>
      </c>
      <c r="R173" s="114">
        <v>8186.22</v>
      </c>
      <c r="U173" s="108">
        <v>43566</v>
      </c>
      <c r="V173" s="51"/>
      <c r="W173" s="51"/>
      <c r="Y173" s="51"/>
      <c r="Z173" s="51"/>
      <c r="AA173" s="51"/>
      <c r="AC173" s="51"/>
      <c r="AD173" s="51"/>
      <c r="AE173" s="51"/>
      <c r="AG173" s="51"/>
      <c r="AH173" s="51"/>
      <c r="AL173" s="51"/>
    </row>
    <row r="174" spans="9:38" ht="15" thickBot="1" x14ac:dyDescent="0.4">
      <c r="I174" s="51"/>
      <c r="M174" s="51"/>
      <c r="Q174" s="109" t="s">
        <v>305</v>
      </c>
      <c r="R174" s="114">
        <v>595.42999999999995</v>
      </c>
      <c r="U174" s="108">
        <v>43566</v>
      </c>
      <c r="V174" s="51"/>
      <c r="W174" s="51"/>
      <c r="Y174" s="51"/>
      <c r="Z174" s="51"/>
      <c r="AA174" s="51"/>
      <c r="AC174" s="51"/>
      <c r="AD174" s="51"/>
      <c r="AE174" s="51"/>
      <c r="AG174" s="51"/>
      <c r="AH174" s="51"/>
      <c r="AL174" s="51"/>
    </row>
    <row r="175" spans="9:38" ht="15" thickBot="1" x14ac:dyDescent="0.4">
      <c r="I175" s="51"/>
      <c r="M175" s="51"/>
      <c r="Q175" s="109" t="s">
        <v>306</v>
      </c>
      <c r="R175" s="114">
        <v>375.48</v>
      </c>
      <c r="U175" s="108">
        <v>43566</v>
      </c>
      <c r="V175" s="51"/>
      <c r="W175" s="51"/>
      <c r="Y175" s="51"/>
      <c r="Z175" s="51"/>
      <c r="AA175" s="51"/>
      <c r="AC175" s="51"/>
      <c r="AD175" s="51"/>
      <c r="AE175" s="51"/>
      <c r="AG175" s="51"/>
      <c r="AH175" s="51"/>
      <c r="AL175" s="51"/>
    </row>
    <row r="176" spans="9:38" ht="15" thickBot="1" x14ac:dyDescent="0.4">
      <c r="I176" s="51"/>
      <c r="M176" s="51"/>
      <c r="Q176" s="109" t="s">
        <v>307</v>
      </c>
      <c r="R176" s="114">
        <v>277.95999999999998</v>
      </c>
      <c r="U176" s="108">
        <v>43566</v>
      </c>
      <c r="V176" s="51"/>
      <c r="W176" s="51"/>
      <c r="Y176" s="51"/>
      <c r="Z176" s="51"/>
      <c r="AA176" s="51"/>
      <c r="AC176" s="51"/>
      <c r="AD176" s="51"/>
      <c r="AE176" s="51"/>
      <c r="AG176" s="51"/>
      <c r="AH176" s="51"/>
      <c r="AL176" s="51"/>
    </row>
    <row r="177" spans="9:38" ht="15" thickBot="1" x14ac:dyDescent="0.4">
      <c r="I177" s="51"/>
      <c r="M177" s="51"/>
      <c r="Q177" s="109" t="s">
        <v>308</v>
      </c>
      <c r="R177" s="114">
        <v>145.97999999999999</v>
      </c>
      <c r="U177" s="108">
        <v>43566</v>
      </c>
      <c r="V177" s="51"/>
      <c r="W177" s="51"/>
      <c r="Y177" s="51"/>
      <c r="Z177" s="51"/>
      <c r="AA177" s="51"/>
      <c r="AC177" s="51"/>
      <c r="AD177" s="51"/>
      <c r="AE177" s="51"/>
      <c r="AG177" s="51"/>
      <c r="AH177" s="51"/>
      <c r="AL177" s="51"/>
    </row>
    <row r="178" spans="9:38" ht="15" thickBot="1" x14ac:dyDescent="0.4">
      <c r="I178" s="51"/>
      <c r="M178" s="51"/>
      <c r="Q178" s="109" t="s">
        <v>309</v>
      </c>
      <c r="R178" s="114">
        <v>374.99</v>
      </c>
      <c r="U178" s="108">
        <v>43566</v>
      </c>
      <c r="V178" s="51"/>
      <c r="W178" s="51"/>
      <c r="Y178" s="51"/>
      <c r="Z178" s="51"/>
      <c r="AA178" s="51"/>
      <c r="AC178" s="51"/>
      <c r="AD178" s="51"/>
      <c r="AE178" s="51"/>
      <c r="AG178" s="51"/>
      <c r="AH178" s="51"/>
      <c r="AL178" s="51"/>
    </row>
    <row r="179" spans="9:38" ht="15" thickBot="1" x14ac:dyDescent="0.4">
      <c r="I179" s="51"/>
      <c r="M179" s="51"/>
      <c r="Q179" s="109" t="s">
        <v>310</v>
      </c>
      <c r="R179" s="114">
        <v>285.98</v>
      </c>
      <c r="U179" s="108">
        <v>43566</v>
      </c>
      <c r="V179" s="51"/>
      <c r="W179" s="51"/>
      <c r="Y179" s="51"/>
      <c r="Z179" s="51"/>
      <c r="AA179" s="51"/>
      <c r="AC179" s="51"/>
      <c r="AD179" s="51"/>
      <c r="AE179" s="51"/>
      <c r="AG179" s="51"/>
      <c r="AH179" s="51"/>
      <c r="AL179" s="51"/>
    </row>
    <row r="180" spans="9:38" ht="15" thickBot="1" x14ac:dyDescent="0.4">
      <c r="I180" s="51"/>
      <c r="M180" s="51"/>
      <c r="Q180" s="109" t="s">
        <v>311</v>
      </c>
      <c r="R180" s="114">
        <v>368.84</v>
      </c>
      <c r="U180" s="108">
        <v>43566</v>
      </c>
      <c r="V180" s="51"/>
      <c r="W180" s="51"/>
      <c r="Y180" s="51"/>
      <c r="Z180" s="51"/>
      <c r="AA180" s="51"/>
      <c r="AC180" s="51"/>
      <c r="AD180" s="51"/>
      <c r="AE180" s="51"/>
      <c r="AG180" s="51"/>
      <c r="AH180" s="51"/>
      <c r="AL180" s="51"/>
    </row>
    <row r="181" spans="9:38" ht="15" thickBot="1" x14ac:dyDescent="0.4">
      <c r="I181" s="51"/>
      <c r="M181" s="51"/>
      <c r="Q181" s="109" t="s">
        <v>312</v>
      </c>
      <c r="R181" s="114">
        <v>328.84</v>
      </c>
      <c r="U181" s="108">
        <v>43566</v>
      </c>
      <c r="V181" s="51"/>
      <c r="W181" s="51"/>
      <c r="Y181" s="51"/>
      <c r="Z181" s="51"/>
      <c r="AA181" s="51"/>
      <c r="AC181" s="51"/>
      <c r="AD181" s="51"/>
      <c r="AE181" s="51"/>
      <c r="AG181" s="51"/>
      <c r="AH181" s="51"/>
      <c r="AL181" s="51"/>
    </row>
    <row r="182" spans="9:38" ht="15" thickBot="1" x14ac:dyDescent="0.4">
      <c r="I182" s="51"/>
      <c r="M182" s="51"/>
      <c r="Q182" s="109" t="s">
        <v>313</v>
      </c>
      <c r="R182" s="114">
        <v>484.69</v>
      </c>
      <c r="U182" s="108">
        <v>43566</v>
      </c>
      <c r="V182" s="51"/>
      <c r="W182" s="51"/>
      <c r="Y182" s="51"/>
      <c r="Z182" s="51"/>
      <c r="AA182" s="51"/>
      <c r="AC182" s="51"/>
      <c r="AD182" s="51"/>
      <c r="AE182" s="51"/>
      <c r="AG182" s="51"/>
      <c r="AH182" s="51"/>
      <c r="AL182" s="51"/>
    </row>
    <row r="183" spans="9:38" ht="15" thickBot="1" x14ac:dyDescent="0.4">
      <c r="I183" s="51"/>
      <c r="M183" s="51"/>
      <c r="Q183" s="109" t="s">
        <v>314</v>
      </c>
      <c r="R183" s="114">
        <v>532.79</v>
      </c>
      <c r="U183" s="108">
        <v>43566</v>
      </c>
      <c r="V183" s="51"/>
      <c r="W183" s="51"/>
      <c r="Y183" s="51"/>
      <c r="Z183" s="51"/>
      <c r="AA183" s="51"/>
      <c r="AC183" s="51"/>
      <c r="AD183" s="51"/>
      <c r="AE183" s="51"/>
      <c r="AG183" s="51"/>
      <c r="AH183" s="51"/>
      <c r="AL183" s="51"/>
    </row>
    <row r="184" spans="9:38" ht="15" thickBot="1" x14ac:dyDescent="0.4">
      <c r="I184" s="51"/>
      <c r="M184" s="51"/>
      <c r="Q184" s="109" t="s">
        <v>315</v>
      </c>
      <c r="R184" s="114">
        <v>154.46</v>
      </c>
      <c r="U184" s="108">
        <v>43566</v>
      </c>
      <c r="V184" s="51"/>
      <c r="W184" s="51"/>
      <c r="Y184" s="51"/>
      <c r="Z184" s="51"/>
      <c r="AA184" s="51"/>
      <c r="AC184" s="51"/>
      <c r="AD184" s="51"/>
      <c r="AE184" s="51"/>
      <c r="AG184" s="51"/>
      <c r="AH184" s="51"/>
      <c r="AL184" s="51"/>
    </row>
    <row r="185" spans="9:38" ht="15" thickBot="1" x14ac:dyDescent="0.4">
      <c r="I185" s="51"/>
      <c r="M185" s="51"/>
      <c r="Q185" s="109" t="s">
        <v>316</v>
      </c>
      <c r="R185" s="114">
        <v>349.97</v>
      </c>
      <c r="U185" s="108">
        <v>43566</v>
      </c>
      <c r="V185" s="51"/>
      <c r="W185" s="51"/>
      <c r="Y185" s="51"/>
      <c r="Z185" s="51"/>
      <c r="AA185" s="51"/>
      <c r="AC185" s="51"/>
      <c r="AD185" s="51"/>
      <c r="AE185" s="51"/>
      <c r="AG185" s="51"/>
      <c r="AH185" s="51"/>
      <c r="AL185" s="51"/>
    </row>
    <row r="186" spans="9:38" ht="15" thickBot="1" x14ac:dyDescent="0.4">
      <c r="I186" s="51"/>
      <c r="M186" s="51"/>
      <c r="Q186" s="109" t="s">
        <v>317</v>
      </c>
      <c r="R186" s="114">
        <v>4867.7</v>
      </c>
      <c r="U186" s="108">
        <v>43566</v>
      </c>
      <c r="V186" s="51"/>
      <c r="W186" s="51"/>
      <c r="Y186" s="51"/>
      <c r="Z186" s="51"/>
      <c r="AA186" s="51"/>
      <c r="AC186" s="51"/>
      <c r="AD186" s="51"/>
      <c r="AE186" s="51"/>
      <c r="AG186" s="51"/>
      <c r="AH186" s="51"/>
      <c r="AL186" s="51"/>
    </row>
    <row r="187" spans="9:38" ht="15" thickBot="1" x14ac:dyDescent="0.4">
      <c r="I187" s="51"/>
      <c r="M187" s="51"/>
      <c r="Q187" s="109" t="s">
        <v>318</v>
      </c>
      <c r="R187" s="114">
        <v>13820.5</v>
      </c>
      <c r="U187" s="108">
        <v>43566</v>
      </c>
      <c r="V187" s="51"/>
      <c r="W187" s="51"/>
      <c r="Y187" s="51"/>
      <c r="Z187" s="51"/>
      <c r="AA187" s="51"/>
      <c r="AC187" s="51"/>
      <c r="AD187" s="51"/>
      <c r="AE187" s="51"/>
      <c r="AG187" s="51"/>
      <c r="AH187" s="51"/>
      <c r="AL187" s="51"/>
    </row>
    <row r="188" spans="9:38" ht="15" thickBot="1" x14ac:dyDescent="0.4">
      <c r="I188" s="51"/>
      <c r="M188" s="51"/>
      <c r="Q188" s="109" t="s">
        <v>319</v>
      </c>
      <c r="R188" s="114">
        <v>502.68</v>
      </c>
      <c r="U188" s="108">
        <v>43566</v>
      </c>
      <c r="V188" s="51"/>
      <c r="W188" s="51"/>
      <c r="Y188" s="51"/>
      <c r="Z188" s="51"/>
      <c r="AA188" s="51"/>
      <c r="AC188" s="51"/>
      <c r="AD188" s="51"/>
      <c r="AE188" s="51"/>
      <c r="AG188" s="51"/>
      <c r="AH188" s="51"/>
      <c r="AL188" s="51"/>
    </row>
    <row r="189" spans="9:38" ht="15" thickBot="1" x14ac:dyDescent="0.4">
      <c r="I189" s="51"/>
      <c r="M189" s="51"/>
      <c r="Q189" s="109" t="s">
        <v>320</v>
      </c>
      <c r="R189" s="114">
        <v>114.92</v>
      </c>
      <c r="U189" s="108">
        <v>43566</v>
      </c>
      <c r="V189" s="51"/>
      <c r="W189" s="51"/>
      <c r="Y189" s="51"/>
      <c r="Z189" s="51"/>
      <c r="AA189" s="51"/>
      <c r="AC189" s="51"/>
      <c r="AD189" s="51"/>
      <c r="AE189" s="51"/>
      <c r="AG189" s="51"/>
      <c r="AH189" s="51"/>
      <c r="AL189" s="51"/>
    </row>
    <row r="190" spans="9:38" ht="15" thickBot="1" x14ac:dyDescent="0.4">
      <c r="I190" s="51"/>
      <c r="M190" s="51"/>
      <c r="Q190" s="109" t="s">
        <v>321</v>
      </c>
      <c r="R190" s="114">
        <v>220.66</v>
      </c>
      <c r="U190" s="108">
        <v>43566</v>
      </c>
      <c r="V190" s="51"/>
      <c r="W190" s="51"/>
      <c r="Y190" s="51"/>
      <c r="Z190" s="51"/>
      <c r="AA190" s="51"/>
      <c r="AC190" s="51"/>
      <c r="AD190" s="51"/>
      <c r="AE190" s="51"/>
      <c r="AG190" s="51"/>
      <c r="AH190" s="51"/>
      <c r="AL190" s="51"/>
    </row>
    <row r="191" spans="9:38" ht="15" thickBot="1" x14ac:dyDescent="0.4">
      <c r="I191" s="51"/>
      <c r="M191" s="51"/>
      <c r="Q191" s="109" t="s">
        <v>322</v>
      </c>
      <c r="R191" s="114">
        <v>198.84</v>
      </c>
      <c r="U191" s="108">
        <v>43566</v>
      </c>
      <c r="V191" s="51"/>
      <c r="W191" s="51"/>
      <c r="Y191" s="51"/>
      <c r="Z191" s="51"/>
      <c r="AA191" s="51"/>
      <c r="AC191" s="51"/>
      <c r="AD191" s="51"/>
      <c r="AE191" s="51"/>
      <c r="AG191" s="51"/>
      <c r="AH191" s="51"/>
      <c r="AL191" s="51"/>
    </row>
    <row r="192" spans="9:38" ht="16" customHeight="1" thickBot="1" x14ac:dyDescent="0.4">
      <c r="I192" s="51"/>
      <c r="M192" s="51"/>
      <c r="Q192" s="109" t="s">
        <v>323</v>
      </c>
      <c r="R192" s="114">
        <v>195.99</v>
      </c>
      <c r="U192" s="108">
        <v>43566</v>
      </c>
      <c r="V192" s="51"/>
      <c r="W192" s="51"/>
      <c r="Y192" s="51"/>
      <c r="Z192" s="51"/>
      <c r="AA192" s="51"/>
      <c r="AC192" s="51"/>
      <c r="AD192" s="51"/>
      <c r="AE192" s="51"/>
      <c r="AG192" s="51"/>
      <c r="AH192" s="51"/>
      <c r="AL192" s="51"/>
    </row>
    <row r="193" spans="9:38" ht="15" customHeight="1" thickBot="1" x14ac:dyDescent="0.4">
      <c r="I193" s="51"/>
      <c r="M193" s="51"/>
      <c r="Q193" s="109" t="s">
        <v>324</v>
      </c>
      <c r="R193" s="114">
        <v>1216.73</v>
      </c>
      <c r="U193" s="108">
        <v>43585</v>
      </c>
      <c r="V193" s="51"/>
      <c r="W193" s="51"/>
      <c r="Y193" s="51"/>
      <c r="Z193" s="51"/>
      <c r="AA193" s="51"/>
      <c r="AC193" s="51"/>
      <c r="AD193" s="51"/>
      <c r="AE193" s="51"/>
      <c r="AG193" s="51"/>
      <c r="AH193" s="51"/>
      <c r="AL193" s="51"/>
    </row>
    <row r="194" spans="9:38" ht="15" thickBot="1" x14ac:dyDescent="0.4">
      <c r="I194" s="51"/>
      <c r="M194" s="51"/>
      <c r="Q194" s="109" t="s">
        <v>325</v>
      </c>
      <c r="R194" s="114">
        <v>362.05</v>
      </c>
      <c r="U194" s="108">
        <v>43585</v>
      </c>
      <c r="V194" s="51"/>
      <c r="W194" s="51"/>
      <c r="Y194" s="51"/>
      <c r="Z194" s="51"/>
      <c r="AA194" s="51"/>
      <c r="AC194" s="51"/>
      <c r="AD194" s="51"/>
      <c r="AE194" s="51"/>
      <c r="AG194" s="51"/>
      <c r="AH194" s="51"/>
      <c r="AL194" s="51"/>
    </row>
    <row r="195" spans="9:38" ht="15" thickBot="1" x14ac:dyDescent="0.4">
      <c r="I195" s="51"/>
      <c r="M195" s="51"/>
      <c r="Q195" s="109" t="s">
        <v>326</v>
      </c>
      <c r="R195" s="114">
        <v>4843.3999999999996</v>
      </c>
      <c r="U195" s="108">
        <v>43585</v>
      </c>
      <c r="V195" s="51"/>
      <c r="W195" s="51"/>
      <c r="Y195" s="51"/>
      <c r="Z195" s="51"/>
      <c r="AA195" s="51"/>
      <c r="AC195" s="51"/>
      <c r="AD195" s="51"/>
      <c r="AE195" s="51"/>
      <c r="AG195" s="51"/>
      <c r="AH195" s="51"/>
      <c r="AL195" s="51"/>
    </row>
    <row r="196" spans="9:38" ht="15" thickBot="1" x14ac:dyDescent="0.4">
      <c r="I196" s="51"/>
      <c r="M196" s="51"/>
      <c r="Q196" s="109" t="s">
        <v>327</v>
      </c>
      <c r="R196" s="114">
        <v>4162.2299999999996</v>
      </c>
      <c r="U196" s="108">
        <v>43585</v>
      </c>
      <c r="V196" s="51"/>
      <c r="W196" s="51"/>
      <c r="Y196" s="51"/>
      <c r="Z196" s="51"/>
      <c r="AA196" s="51"/>
      <c r="AC196" s="51"/>
      <c r="AD196" s="51"/>
      <c r="AE196" s="51"/>
      <c r="AG196" s="51"/>
      <c r="AH196" s="51"/>
      <c r="AL196" s="51"/>
    </row>
    <row r="197" spans="9:38" ht="15" thickBot="1" x14ac:dyDescent="0.4">
      <c r="I197" s="51"/>
      <c r="M197" s="51"/>
      <c r="Q197" s="109" t="s">
        <v>328</v>
      </c>
      <c r="R197" s="114">
        <v>2613.88</v>
      </c>
      <c r="U197" s="108">
        <v>43585</v>
      </c>
      <c r="V197" s="51"/>
      <c r="W197" s="51"/>
      <c r="Y197" s="51"/>
      <c r="Z197" s="51"/>
      <c r="AA197" s="51"/>
      <c r="AC197" s="51"/>
      <c r="AD197" s="51"/>
      <c r="AE197" s="51"/>
      <c r="AG197" s="51"/>
      <c r="AH197" s="51"/>
      <c r="AL197" s="51"/>
    </row>
    <row r="198" spans="9:38" ht="15" thickBot="1" x14ac:dyDescent="0.4">
      <c r="I198" s="51"/>
      <c r="M198" s="51"/>
      <c r="Q198" s="109" t="s">
        <v>329</v>
      </c>
      <c r="R198" s="114">
        <v>2557.5700000000002</v>
      </c>
      <c r="U198" s="108">
        <v>43585</v>
      </c>
      <c r="V198" s="51"/>
      <c r="W198" s="51"/>
      <c r="Y198" s="51"/>
      <c r="Z198" s="51"/>
      <c r="AA198" s="51"/>
      <c r="AC198" s="51"/>
      <c r="AD198" s="51"/>
      <c r="AE198" s="51"/>
      <c r="AG198" s="51"/>
      <c r="AH198" s="51"/>
      <c r="AL198" s="51"/>
    </row>
    <row r="199" spans="9:38" ht="15" thickBot="1" x14ac:dyDescent="0.4">
      <c r="I199" s="51"/>
      <c r="M199" s="51"/>
      <c r="Q199" s="109" t="s">
        <v>330</v>
      </c>
      <c r="R199" s="114">
        <v>750</v>
      </c>
      <c r="U199" s="108">
        <v>43585</v>
      </c>
      <c r="V199" s="51"/>
      <c r="W199" s="51"/>
      <c r="Y199" s="51"/>
      <c r="Z199" s="51"/>
      <c r="AA199" s="51"/>
      <c r="AC199" s="51"/>
      <c r="AD199" s="51"/>
      <c r="AE199" s="51"/>
      <c r="AG199" s="51"/>
      <c r="AH199" s="51"/>
      <c r="AL199" s="51"/>
    </row>
    <row r="200" spans="9:38" ht="15" thickBot="1" x14ac:dyDescent="0.4">
      <c r="I200" s="51"/>
      <c r="M200" s="51"/>
      <c r="Q200" s="109" t="s">
        <v>331</v>
      </c>
      <c r="R200" s="114">
        <v>2993.97</v>
      </c>
      <c r="U200" s="108">
        <v>43606</v>
      </c>
      <c r="V200" s="51"/>
      <c r="W200" s="51"/>
      <c r="Y200" s="51"/>
      <c r="Z200" s="51"/>
      <c r="AA200" s="51"/>
      <c r="AC200" s="51"/>
      <c r="AD200" s="51"/>
      <c r="AE200" s="51"/>
      <c r="AG200" s="51"/>
      <c r="AH200" s="51"/>
      <c r="AL200" s="51"/>
    </row>
    <row r="201" spans="9:38" ht="15" thickBot="1" x14ac:dyDescent="0.4">
      <c r="I201" s="51"/>
      <c r="M201" s="51"/>
      <c r="Q201" s="109" t="s">
        <v>332</v>
      </c>
      <c r="R201" s="114">
        <v>9.99</v>
      </c>
      <c r="U201" s="108">
        <v>43606</v>
      </c>
      <c r="V201" s="51"/>
      <c r="W201" s="51"/>
      <c r="Y201" s="51"/>
      <c r="Z201" s="51"/>
      <c r="AA201" s="51"/>
      <c r="AC201" s="51"/>
      <c r="AD201" s="51"/>
      <c r="AE201" s="51"/>
      <c r="AG201" s="51"/>
      <c r="AH201" s="51"/>
      <c r="AL201" s="51"/>
    </row>
    <row r="202" spans="9:38" ht="15" thickBot="1" x14ac:dyDescent="0.4">
      <c r="I202" s="51"/>
      <c r="M202" s="51"/>
      <c r="Q202" s="109" t="s">
        <v>333</v>
      </c>
      <c r="R202" s="114">
        <v>22.98</v>
      </c>
      <c r="S202" s="55"/>
      <c r="U202" s="108">
        <v>43606</v>
      </c>
      <c r="V202" s="51"/>
      <c r="W202" s="51"/>
      <c r="Y202" s="51"/>
      <c r="Z202" s="51"/>
      <c r="AA202" s="51"/>
      <c r="AC202" s="51"/>
      <c r="AD202" s="51"/>
      <c r="AE202" s="51"/>
      <c r="AG202" s="51"/>
      <c r="AH202" s="51"/>
      <c r="AL202" s="51"/>
    </row>
    <row r="203" spans="9:38" ht="15" thickBot="1" x14ac:dyDescent="0.4">
      <c r="I203" s="51"/>
      <c r="M203" s="51"/>
      <c r="Q203" s="109" t="s">
        <v>375</v>
      </c>
      <c r="R203" s="114">
        <v>2993.97</v>
      </c>
      <c r="U203" s="108">
        <v>43606</v>
      </c>
      <c r="V203" s="51"/>
      <c r="W203" s="51"/>
      <c r="Y203" s="51"/>
      <c r="Z203" s="51"/>
      <c r="AA203" s="51"/>
      <c r="AC203" s="51"/>
      <c r="AD203" s="51"/>
      <c r="AE203" s="51"/>
      <c r="AG203" s="51"/>
      <c r="AH203" s="51"/>
      <c r="AL203" s="51"/>
    </row>
    <row r="204" spans="9:38" ht="15" thickBot="1" x14ac:dyDescent="0.4">
      <c r="I204" s="51"/>
      <c r="M204" s="51"/>
      <c r="Q204" s="109" t="s">
        <v>376</v>
      </c>
      <c r="R204" s="114">
        <v>9.99</v>
      </c>
      <c r="U204" s="108">
        <v>43606</v>
      </c>
      <c r="V204" s="51"/>
      <c r="W204" s="51"/>
      <c r="Y204" s="51"/>
      <c r="Z204" s="51"/>
      <c r="AA204" s="51"/>
      <c r="AC204" s="51"/>
      <c r="AD204" s="51"/>
      <c r="AE204" s="51"/>
      <c r="AG204" s="51"/>
      <c r="AH204" s="51"/>
      <c r="AL204" s="51"/>
    </row>
    <row r="205" spans="9:38" ht="15" thickBot="1" x14ac:dyDescent="0.4">
      <c r="I205" s="51"/>
      <c r="M205" s="51"/>
      <c r="Q205" s="109" t="s">
        <v>377</v>
      </c>
      <c r="R205" s="114">
        <v>22.98</v>
      </c>
      <c r="S205" s="55"/>
      <c r="U205" s="108">
        <v>43606</v>
      </c>
      <c r="V205" s="51"/>
      <c r="W205" s="51"/>
      <c r="Y205" s="51"/>
      <c r="Z205" s="51"/>
      <c r="AA205" s="51"/>
      <c r="AC205" s="51"/>
      <c r="AD205" s="51"/>
      <c r="AE205" s="51"/>
      <c r="AG205" s="51"/>
      <c r="AH205" s="51"/>
      <c r="AL205" s="51"/>
    </row>
    <row r="206" spans="9:38" ht="15" thickBot="1" x14ac:dyDescent="0.4">
      <c r="I206" s="51"/>
      <c r="M206" s="51"/>
      <c r="Q206" s="109" t="s">
        <v>334</v>
      </c>
      <c r="R206" s="114">
        <v>3764.85</v>
      </c>
      <c r="S206" s="55"/>
      <c r="U206" s="108">
        <v>43606</v>
      </c>
      <c r="V206" s="51"/>
      <c r="W206" s="51"/>
      <c r="Y206" s="51"/>
      <c r="Z206" s="51"/>
      <c r="AA206" s="51"/>
      <c r="AC206" s="51"/>
      <c r="AD206" s="51"/>
      <c r="AE206" s="51"/>
      <c r="AG206" s="51"/>
      <c r="AH206" s="51"/>
      <c r="AL206" s="51"/>
    </row>
    <row r="207" spans="9:38" ht="15" thickBot="1" x14ac:dyDescent="0.4">
      <c r="I207" s="51"/>
      <c r="M207" s="51"/>
      <c r="Q207" s="109" t="s">
        <v>335</v>
      </c>
      <c r="R207" s="114">
        <v>215.88</v>
      </c>
      <c r="U207" s="108">
        <v>43606</v>
      </c>
      <c r="V207" s="51"/>
      <c r="W207" s="51"/>
      <c r="Y207" s="51"/>
      <c r="Z207" s="51"/>
      <c r="AA207" s="51"/>
      <c r="AC207" s="51"/>
      <c r="AD207" s="51"/>
      <c r="AE207" s="51"/>
      <c r="AG207" s="51"/>
      <c r="AH207" s="51"/>
      <c r="AL207" s="51"/>
    </row>
    <row r="208" spans="9:38" ht="15" thickBot="1" x14ac:dyDescent="0.4">
      <c r="I208" s="51"/>
      <c r="M208" s="51"/>
      <c r="Q208" t="s">
        <v>337</v>
      </c>
      <c r="R208" s="70">
        <v>4815.5</v>
      </c>
      <c r="U208" s="108">
        <v>43606</v>
      </c>
      <c r="V208" s="51"/>
      <c r="W208" s="51"/>
      <c r="Y208" s="51"/>
      <c r="Z208" s="51"/>
      <c r="AA208" s="51"/>
      <c r="AC208" s="51"/>
      <c r="AD208" s="51"/>
      <c r="AE208" s="51"/>
      <c r="AG208" s="51"/>
      <c r="AH208" s="51"/>
      <c r="AL208" s="51"/>
    </row>
    <row r="209" spans="9:38" ht="15" thickBot="1" x14ac:dyDescent="0.4">
      <c r="I209" s="51"/>
      <c r="M209" s="51"/>
      <c r="Q209" t="s">
        <v>338</v>
      </c>
      <c r="R209" s="70">
        <v>2142.77</v>
      </c>
      <c r="U209" s="108">
        <v>43606</v>
      </c>
      <c r="V209" s="51"/>
      <c r="W209" s="51"/>
      <c r="Y209" s="51"/>
      <c r="Z209" s="51"/>
      <c r="AA209" s="51"/>
      <c r="AC209" s="51"/>
      <c r="AD209" s="51"/>
      <c r="AE209" s="51"/>
      <c r="AG209" s="51"/>
      <c r="AH209" s="51"/>
      <c r="AL209" s="51"/>
    </row>
    <row r="210" spans="9:38" ht="15" thickBot="1" x14ac:dyDescent="0.4">
      <c r="I210" s="51"/>
      <c r="M210" s="51"/>
      <c r="Q210" t="s">
        <v>339</v>
      </c>
      <c r="R210" s="70">
        <v>1121.95</v>
      </c>
      <c r="U210" s="108">
        <v>43606</v>
      </c>
      <c r="V210" s="51"/>
      <c r="W210" s="51"/>
      <c r="Y210" s="51"/>
      <c r="Z210" s="51"/>
      <c r="AA210" s="51"/>
      <c r="AC210" s="51"/>
      <c r="AD210" s="51"/>
      <c r="AE210" s="51"/>
      <c r="AG210" s="51"/>
      <c r="AH210" s="51"/>
      <c r="AL210" s="51"/>
    </row>
    <row r="211" spans="9:38" ht="15" thickBot="1" x14ac:dyDescent="0.4">
      <c r="I211" s="51"/>
      <c r="M211" s="51"/>
      <c r="Q211" t="s">
        <v>340</v>
      </c>
      <c r="R211" s="70">
        <v>4027.2</v>
      </c>
      <c r="U211" s="108">
        <v>43606</v>
      </c>
      <c r="V211" s="51"/>
      <c r="W211" s="51"/>
      <c r="Y211" s="51"/>
      <c r="Z211" s="51"/>
      <c r="AA211" s="51"/>
      <c r="AC211" s="51"/>
      <c r="AD211" s="51"/>
      <c r="AE211" s="51"/>
      <c r="AG211" s="51"/>
      <c r="AH211" s="51"/>
      <c r="AL211" s="51"/>
    </row>
    <row r="212" spans="9:38" ht="15" thickBot="1" x14ac:dyDescent="0.4">
      <c r="I212" s="51"/>
      <c r="M212" s="51"/>
      <c r="Q212" t="s">
        <v>341</v>
      </c>
      <c r="R212" s="70">
        <v>2735.64</v>
      </c>
      <c r="U212" s="108">
        <v>43606</v>
      </c>
      <c r="V212" s="51"/>
      <c r="W212" s="51"/>
      <c r="Y212" s="51"/>
      <c r="Z212" s="51"/>
      <c r="AA212" s="51"/>
      <c r="AC212" s="51"/>
      <c r="AD212" s="51"/>
      <c r="AE212" s="51"/>
      <c r="AG212" s="51"/>
      <c r="AH212" s="51"/>
      <c r="AL212" s="51"/>
    </row>
    <row r="213" spans="9:38" ht="15" thickBot="1" x14ac:dyDescent="0.4">
      <c r="I213" s="51"/>
      <c r="M213" s="51"/>
      <c r="Q213" t="s">
        <v>342</v>
      </c>
      <c r="R213" s="70">
        <v>1437.84</v>
      </c>
      <c r="U213" s="108">
        <v>43606</v>
      </c>
      <c r="V213" s="51"/>
      <c r="W213" s="51"/>
      <c r="Y213" s="51"/>
      <c r="Z213" s="51"/>
      <c r="AA213" s="51"/>
      <c r="AC213" s="51"/>
      <c r="AD213" s="51"/>
      <c r="AE213" s="51"/>
      <c r="AG213" s="51"/>
      <c r="AH213" s="51"/>
      <c r="AL213" s="51"/>
    </row>
    <row r="214" spans="9:38" ht="15" thickBot="1" x14ac:dyDescent="0.4">
      <c r="I214" s="51"/>
      <c r="M214" s="51"/>
      <c r="Q214" t="s">
        <v>343</v>
      </c>
      <c r="R214" s="70">
        <v>1558.28</v>
      </c>
      <c r="U214" s="108">
        <v>43606</v>
      </c>
      <c r="V214" s="51"/>
      <c r="W214" s="51"/>
      <c r="Y214" s="51"/>
      <c r="Z214" s="51"/>
      <c r="AA214" s="51"/>
      <c r="AC214" s="51"/>
      <c r="AD214" s="51"/>
      <c r="AE214" s="51"/>
      <c r="AG214" s="51"/>
      <c r="AH214" s="51"/>
      <c r="AL214" s="51"/>
    </row>
    <row r="215" spans="9:38" ht="15" thickBot="1" x14ac:dyDescent="0.4">
      <c r="I215" s="51"/>
      <c r="M215" s="51"/>
      <c r="Q215" t="s">
        <v>344</v>
      </c>
      <c r="R215" s="70">
        <v>1159.82</v>
      </c>
      <c r="U215" s="108">
        <v>43606</v>
      </c>
      <c r="V215" s="51"/>
      <c r="W215" s="51"/>
      <c r="Y215" s="51"/>
      <c r="Z215" s="51"/>
      <c r="AA215" s="51"/>
      <c r="AC215" s="51"/>
      <c r="AD215" s="51"/>
      <c r="AE215" s="51"/>
      <c r="AG215" s="51"/>
      <c r="AH215" s="51"/>
      <c r="AL215" s="51"/>
    </row>
    <row r="216" spans="9:38" ht="15" thickBot="1" x14ac:dyDescent="0.4">
      <c r="I216" s="51"/>
      <c r="M216" s="51"/>
      <c r="Q216" t="s">
        <v>345</v>
      </c>
      <c r="R216" s="70">
        <v>13318.87</v>
      </c>
      <c r="U216" s="108">
        <v>43606</v>
      </c>
      <c r="V216" s="51"/>
      <c r="W216" s="51"/>
      <c r="Y216" s="51"/>
      <c r="Z216" s="51"/>
      <c r="AA216" s="51"/>
      <c r="AC216" s="51"/>
      <c r="AD216" s="51"/>
      <c r="AE216" s="51"/>
      <c r="AG216" s="51"/>
      <c r="AH216" s="51"/>
      <c r="AL216" s="51"/>
    </row>
    <row r="217" spans="9:38" ht="15" thickBot="1" x14ac:dyDescent="0.4">
      <c r="I217" s="51"/>
      <c r="M217" s="51"/>
      <c r="Q217" t="s">
        <v>346</v>
      </c>
      <c r="R217" s="70">
        <v>11154.92</v>
      </c>
      <c r="U217" s="108">
        <v>43606</v>
      </c>
      <c r="V217" s="51"/>
      <c r="W217" s="51"/>
      <c r="Y217" s="51"/>
      <c r="Z217" s="51"/>
      <c r="AA217" s="51"/>
      <c r="AC217" s="51"/>
      <c r="AD217" s="51"/>
      <c r="AE217" s="51"/>
      <c r="AG217" s="51"/>
      <c r="AH217" s="51"/>
      <c r="AL217" s="51"/>
    </row>
    <row r="218" spans="9:38" ht="15" thickBot="1" x14ac:dyDescent="0.4">
      <c r="I218" s="51"/>
      <c r="M218" s="51"/>
      <c r="Q218" t="s">
        <v>347</v>
      </c>
      <c r="R218" s="70">
        <v>1396.7</v>
      </c>
      <c r="U218" s="108">
        <v>43606</v>
      </c>
      <c r="V218" s="51"/>
      <c r="W218" s="51"/>
      <c r="Y218" s="51"/>
      <c r="Z218" s="51"/>
      <c r="AA218" s="51"/>
      <c r="AC218" s="51"/>
      <c r="AD218" s="51"/>
      <c r="AE218" s="51"/>
      <c r="AG218" s="51"/>
      <c r="AH218" s="51"/>
      <c r="AL218" s="51"/>
    </row>
    <row r="219" spans="9:38" ht="15" thickBot="1" x14ac:dyDescent="0.4">
      <c r="I219" s="51"/>
      <c r="M219" s="51"/>
      <c r="Q219" t="s">
        <v>348</v>
      </c>
      <c r="R219" s="70">
        <v>370.93</v>
      </c>
      <c r="U219" s="108">
        <v>43606</v>
      </c>
      <c r="V219" s="51"/>
      <c r="W219" s="51"/>
      <c r="Y219" s="51"/>
      <c r="Z219" s="51"/>
      <c r="AA219" s="51"/>
      <c r="AC219" s="51"/>
      <c r="AD219" s="51"/>
      <c r="AE219" s="51"/>
      <c r="AG219" s="51"/>
      <c r="AH219" s="51"/>
      <c r="AL219" s="51"/>
    </row>
    <row r="220" spans="9:38" ht="15" thickBot="1" x14ac:dyDescent="0.4">
      <c r="I220" s="51"/>
      <c r="M220" s="51"/>
      <c r="Q220" t="s">
        <v>349</v>
      </c>
      <c r="R220" s="70">
        <v>197.98</v>
      </c>
      <c r="U220" s="108">
        <v>43606</v>
      </c>
      <c r="V220" s="51"/>
      <c r="W220" s="51"/>
      <c r="Y220" s="51"/>
      <c r="Z220" s="51"/>
      <c r="AA220" s="51"/>
      <c r="AC220" s="51"/>
      <c r="AD220" s="51"/>
      <c r="AE220" s="51"/>
      <c r="AG220" s="51"/>
      <c r="AH220" s="51"/>
      <c r="AL220" s="51"/>
    </row>
    <row r="221" spans="9:38" ht="15" thickBot="1" x14ac:dyDescent="0.4">
      <c r="I221" s="51"/>
      <c r="M221" s="51"/>
      <c r="Q221" t="s">
        <v>350</v>
      </c>
      <c r="R221" s="70">
        <v>1356.05</v>
      </c>
      <c r="U221" s="108">
        <v>43606</v>
      </c>
      <c r="V221" s="51"/>
      <c r="W221" s="51"/>
      <c r="Y221" s="51"/>
      <c r="Z221" s="51"/>
      <c r="AA221" s="51"/>
      <c r="AC221" s="51"/>
      <c r="AD221" s="51"/>
      <c r="AE221" s="51"/>
      <c r="AG221" s="51"/>
      <c r="AH221" s="51"/>
      <c r="AL221" s="51"/>
    </row>
    <row r="222" spans="9:38" ht="15" thickBot="1" x14ac:dyDescent="0.4">
      <c r="I222" s="51"/>
      <c r="M222" s="51"/>
      <c r="Q222" t="s">
        <v>351</v>
      </c>
      <c r="R222" s="70">
        <v>353.48</v>
      </c>
      <c r="U222" s="108">
        <v>43606</v>
      </c>
      <c r="V222" s="51"/>
      <c r="W222" s="51"/>
      <c r="Y222" s="51"/>
      <c r="Z222" s="51"/>
      <c r="AA222" s="51"/>
      <c r="AC222" s="51"/>
      <c r="AD222" s="51"/>
      <c r="AE222" s="51"/>
      <c r="AG222" s="51"/>
      <c r="AH222" s="51"/>
      <c r="AL222" s="51"/>
    </row>
    <row r="223" spans="9:38" ht="15" thickBot="1" x14ac:dyDescent="0.4">
      <c r="I223" s="51"/>
      <c r="M223" s="51"/>
      <c r="Q223" t="s">
        <v>352</v>
      </c>
      <c r="R223" s="70">
        <v>187.57</v>
      </c>
      <c r="U223" s="108">
        <v>43606</v>
      </c>
      <c r="V223" s="51"/>
      <c r="W223" s="51"/>
      <c r="Y223" s="51"/>
      <c r="Z223" s="51"/>
      <c r="AA223" s="51"/>
      <c r="AC223" s="51"/>
      <c r="AD223" s="51"/>
      <c r="AE223" s="51"/>
      <c r="AG223" s="51"/>
      <c r="AH223" s="51"/>
      <c r="AL223" s="51"/>
    </row>
    <row r="224" spans="9:38" ht="15" thickBot="1" x14ac:dyDescent="0.4">
      <c r="I224" s="51"/>
      <c r="M224" s="51"/>
      <c r="Q224" t="s">
        <v>353</v>
      </c>
      <c r="R224" s="70">
        <v>374.01</v>
      </c>
      <c r="U224" s="108">
        <v>43606</v>
      </c>
      <c r="V224" s="51"/>
      <c r="W224" s="51"/>
      <c r="Y224" s="51"/>
      <c r="Z224" s="51"/>
      <c r="AA224" s="51"/>
      <c r="AC224" s="51"/>
      <c r="AD224" s="51"/>
      <c r="AE224" s="51"/>
      <c r="AG224" s="51"/>
      <c r="AH224" s="51"/>
      <c r="AL224" s="51"/>
    </row>
    <row r="225" spans="9:38" ht="15" thickBot="1" x14ac:dyDescent="0.4">
      <c r="I225" s="51"/>
      <c r="M225" s="51"/>
      <c r="Q225" t="s">
        <v>354</v>
      </c>
      <c r="R225" s="70">
        <v>170.89</v>
      </c>
      <c r="U225" s="108">
        <v>43606</v>
      </c>
      <c r="V225" s="51"/>
      <c r="W225" s="51"/>
      <c r="Y225" s="51"/>
      <c r="Z225" s="51"/>
      <c r="AA225" s="51"/>
      <c r="AC225" s="51"/>
      <c r="AD225" s="51"/>
      <c r="AE225" s="51"/>
      <c r="AG225" s="51"/>
      <c r="AH225" s="51"/>
      <c r="AL225" s="51"/>
    </row>
    <row r="226" spans="9:38" ht="15" thickBot="1" x14ac:dyDescent="0.4">
      <c r="I226" s="51"/>
      <c r="M226" s="51"/>
      <c r="Q226" t="s">
        <v>355</v>
      </c>
      <c r="R226" s="70">
        <v>471.86</v>
      </c>
      <c r="U226" s="108">
        <v>43606</v>
      </c>
      <c r="V226" s="51"/>
      <c r="W226" s="51"/>
      <c r="Y226" s="51"/>
      <c r="Z226" s="51"/>
      <c r="AA226" s="51"/>
      <c r="AC226" s="51"/>
      <c r="AD226" s="51"/>
      <c r="AE226" s="51"/>
      <c r="AG226" s="51"/>
      <c r="AH226" s="51"/>
      <c r="AL226" s="51"/>
    </row>
    <row r="227" spans="9:38" ht="15" thickBot="1" x14ac:dyDescent="0.4">
      <c r="I227" s="51"/>
      <c r="M227" s="51"/>
      <c r="Q227" t="s">
        <v>356</v>
      </c>
      <c r="R227" s="70">
        <v>365.96</v>
      </c>
      <c r="S227" s="55"/>
      <c r="U227" s="108">
        <v>43606</v>
      </c>
      <c r="V227" s="51"/>
      <c r="W227" s="51"/>
      <c r="Y227" s="51"/>
      <c r="Z227" s="51"/>
      <c r="AA227" s="51"/>
      <c r="AC227" s="51"/>
      <c r="AD227" s="51"/>
      <c r="AE227" s="51"/>
      <c r="AG227" s="51"/>
      <c r="AH227" s="51"/>
      <c r="AL227" s="51"/>
    </row>
    <row r="228" spans="9:38" ht="15" thickBot="1" x14ac:dyDescent="0.4">
      <c r="I228" s="51"/>
      <c r="M228" s="51"/>
      <c r="Q228" t="s">
        <v>357</v>
      </c>
      <c r="R228" s="70">
        <v>372.3</v>
      </c>
      <c r="U228" s="108">
        <v>43606</v>
      </c>
      <c r="V228" s="51"/>
      <c r="W228" s="51"/>
      <c r="Y228" s="51"/>
      <c r="Z228" s="51"/>
      <c r="AA228" s="51"/>
      <c r="AC228" s="51"/>
      <c r="AD228" s="51"/>
      <c r="AE228" s="51"/>
      <c r="AG228" s="51"/>
      <c r="AH228" s="51"/>
      <c r="AL228" s="51"/>
    </row>
    <row r="229" spans="9:38" ht="15" thickBot="1" x14ac:dyDescent="0.4">
      <c r="I229" s="51"/>
      <c r="M229" s="51"/>
      <c r="Q229" t="s">
        <v>358</v>
      </c>
      <c r="R229" s="70">
        <v>449.91</v>
      </c>
      <c r="U229" s="108">
        <v>43606</v>
      </c>
      <c r="V229" s="51"/>
      <c r="W229" s="51"/>
      <c r="Y229" s="51"/>
      <c r="Z229" s="51"/>
      <c r="AA229" s="51"/>
      <c r="AC229" s="51"/>
      <c r="AD229" s="51"/>
      <c r="AE229" s="51"/>
      <c r="AG229" s="51"/>
      <c r="AH229" s="51"/>
      <c r="AL229" s="51"/>
    </row>
    <row r="230" spans="9:38" ht="15" thickBot="1" x14ac:dyDescent="0.4">
      <c r="I230" s="51"/>
      <c r="M230" s="51"/>
      <c r="Q230" t="s">
        <v>359</v>
      </c>
      <c r="R230" s="70">
        <v>410.46</v>
      </c>
      <c r="U230" s="108">
        <v>43606</v>
      </c>
      <c r="V230" s="51"/>
      <c r="W230" s="51"/>
      <c r="Y230" s="51"/>
      <c r="Z230" s="51"/>
      <c r="AA230" s="51"/>
      <c r="AC230" s="51"/>
      <c r="AD230" s="51"/>
      <c r="AE230" s="51"/>
      <c r="AG230" s="51"/>
      <c r="AH230" s="51"/>
      <c r="AL230" s="51"/>
    </row>
    <row r="231" spans="9:38" ht="15" thickBot="1" x14ac:dyDescent="0.4">
      <c r="I231" s="51"/>
      <c r="M231" s="51"/>
      <c r="Q231" t="s">
        <v>360</v>
      </c>
      <c r="R231" s="70">
        <v>482.99</v>
      </c>
      <c r="U231" s="108">
        <v>43606</v>
      </c>
      <c r="V231" s="51"/>
      <c r="W231" s="51"/>
      <c r="Y231" s="51"/>
      <c r="Z231" s="51"/>
      <c r="AA231" s="51"/>
      <c r="AC231" s="51"/>
      <c r="AD231" s="51"/>
      <c r="AE231" s="51"/>
      <c r="AG231" s="51"/>
      <c r="AH231" s="51"/>
      <c r="AL231" s="51"/>
    </row>
    <row r="232" spans="9:38" ht="15" thickBot="1" x14ac:dyDescent="0.4">
      <c r="I232" s="51"/>
      <c r="M232" s="51"/>
      <c r="Q232" t="s">
        <v>361</v>
      </c>
      <c r="R232" s="70">
        <v>340.39</v>
      </c>
      <c r="U232" s="108">
        <v>43606</v>
      </c>
      <c r="V232" s="51"/>
      <c r="W232" s="51"/>
      <c r="Y232" s="51"/>
      <c r="Z232" s="51"/>
      <c r="AA232" s="51"/>
      <c r="AC232" s="51"/>
      <c r="AD232" s="51"/>
      <c r="AE232" s="51"/>
      <c r="AG232" s="51"/>
      <c r="AH232" s="51"/>
      <c r="AL232" s="51"/>
    </row>
    <row r="233" spans="9:38" ht="15" thickBot="1" x14ac:dyDescent="0.4">
      <c r="I233" s="51"/>
      <c r="M233" s="51"/>
      <c r="Q233" t="s">
        <v>362</v>
      </c>
      <c r="R233" s="70">
        <v>368.46</v>
      </c>
      <c r="U233" s="108">
        <v>43606</v>
      </c>
      <c r="V233" s="51"/>
      <c r="W233" s="51"/>
      <c r="Y233" s="51"/>
      <c r="Z233" s="51"/>
      <c r="AA233" s="51"/>
      <c r="AC233" s="51"/>
      <c r="AD233" s="51"/>
      <c r="AE233" s="51"/>
      <c r="AG233" s="51"/>
      <c r="AH233" s="51"/>
      <c r="AL233" s="51"/>
    </row>
    <row r="234" spans="9:38" ht="15" thickBot="1" x14ac:dyDescent="0.4">
      <c r="I234" s="51"/>
      <c r="M234" s="51"/>
      <c r="Q234" t="s">
        <v>363</v>
      </c>
      <c r="R234" s="70">
        <v>368.29</v>
      </c>
      <c r="U234" s="108">
        <v>43606</v>
      </c>
      <c r="V234" s="51"/>
      <c r="W234" s="51"/>
      <c r="Y234" s="51"/>
      <c r="Z234" s="51"/>
      <c r="AA234" s="51"/>
      <c r="AC234" s="51"/>
      <c r="AD234" s="51"/>
      <c r="AE234" s="51"/>
      <c r="AG234" s="51"/>
      <c r="AH234" s="51"/>
      <c r="AL234" s="51"/>
    </row>
    <row r="235" spans="9:38" ht="15" thickBot="1" x14ac:dyDescent="0.4">
      <c r="I235" s="51"/>
      <c r="M235" s="51"/>
      <c r="Q235" t="s">
        <v>364</v>
      </c>
      <c r="R235" s="70">
        <v>376.64</v>
      </c>
      <c r="U235" s="108">
        <v>43606</v>
      </c>
      <c r="V235" s="51"/>
      <c r="W235" s="51"/>
      <c r="Y235" s="51"/>
      <c r="Z235" s="51"/>
      <c r="AA235" s="51"/>
      <c r="AC235" s="51"/>
      <c r="AD235" s="51"/>
      <c r="AE235" s="51"/>
      <c r="AG235" s="51"/>
      <c r="AH235" s="51"/>
      <c r="AL235" s="51"/>
    </row>
    <row r="236" spans="9:38" ht="15" thickBot="1" x14ac:dyDescent="0.4">
      <c r="I236" s="51"/>
      <c r="M236" s="51"/>
      <c r="Q236" s="117" t="s">
        <v>378</v>
      </c>
      <c r="R236" s="70">
        <v>747.6</v>
      </c>
      <c r="U236" s="108">
        <v>43606</v>
      </c>
      <c r="V236" s="51"/>
      <c r="W236" s="51"/>
      <c r="Y236" s="51"/>
      <c r="Z236" s="51"/>
      <c r="AA236" s="51"/>
      <c r="AC236" s="51"/>
      <c r="AD236" s="51"/>
      <c r="AE236" s="51"/>
      <c r="AG236" s="51"/>
      <c r="AH236" s="51"/>
      <c r="AL236" s="51"/>
    </row>
    <row r="237" spans="9:38" ht="15" thickBot="1" x14ac:dyDescent="0.4">
      <c r="I237" s="51"/>
      <c r="M237" s="51"/>
      <c r="Q237" s="117" t="s">
        <v>379</v>
      </c>
      <c r="R237" s="70">
        <v>1513.21</v>
      </c>
      <c r="U237" s="108">
        <v>43606</v>
      </c>
      <c r="V237" s="51"/>
      <c r="W237" s="51"/>
      <c r="Y237" s="51"/>
      <c r="Z237" s="51"/>
      <c r="AA237" s="51"/>
      <c r="AC237" s="51"/>
      <c r="AD237" s="51"/>
      <c r="AE237" s="51"/>
      <c r="AG237" s="51"/>
      <c r="AH237" s="51"/>
      <c r="AL237" s="51"/>
    </row>
    <row r="238" spans="9:38" ht="15" thickBot="1" x14ac:dyDescent="0.4">
      <c r="I238" s="51"/>
      <c r="M238" s="51"/>
      <c r="Q238" s="117" t="s">
        <v>380</v>
      </c>
      <c r="R238" s="70">
        <v>15</v>
      </c>
      <c r="U238" s="108">
        <v>43606</v>
      </c>
      <c r="V238" s="51"/>
      <c r="W238" s="51"/>
      <c r="Y238" s="51"/>
      <c r="Z238" s="51"/>
      <c r="AA238" s="51"/>
      <c r="AC238" s="51"/>
      <c r="AD238" s="51"/>
      <c r="AE238" s="51"/>
      <c r="AG238" s="51"/>
      <c r="AH238" s="51"/>
      <c r="AL238" s="51"/>
    </row>
    <row r="239" spans="9:38" ht="15" thickBot="1" x14ac:dyDescent="0.4">
      <c r="I239" s="51"/>
      <c r="M239" s="51"/>
      <c r="Q239" s="117" t="s">
        <v>381</v>
      </c>
      <c r="R239" s="70">
        <v>3.99</v>
      </c>
      <c r="U239" s="108">
        <v>43606</v>
      </c>
      <c r="V239" s="51"/>
      <c r="W239" s="51"/>
      <c r="Y239" s="51"/>
      <c r="Z239" s="51"/>
      <c r="AA239" s="51"/>
      <c r="AC239" s="51"/>
      <c r="AD239" s="51"/>
      <c r="AE239" s="51"/>
      <c r="AG239" s="51"/>
      <c r="AH239" s="51"/>
      <c r="AL239" s="51"/>
    </row>
    <row r="240" spans="9:38" ht="17" thickBot="1" x14ac:dyDescent="0.5">
      <c r="I240" s="51"/>
      <c r="M240" s="51"/>
      <c r="Q240" s="115" t="s">
        <v>373</v>
      </c>
      <c r="R240" s="70">
        <v>378</v>
      </c>
      <c r="U240" s="108">
        <v>43585</v>
      </c>
      <c r="V240" s="51"/>
      <c r="W240" s="51"/>
      <c r="Y240" s="51"/>
      <c r="Z240" s="51"/>
      <c r="AA240" s="51"/>
      <c r="AC240" s="51"/>
      <c r="AD240" s="51"/>
      <c r="AE240" s="51"/>
      <c r="AG240" s="51"/>
      <c r="AH240" s="51"/>
      <c r="AL240" s="51"/>
    </row>
    <row r="241" spans="9:38" ht="15" thickBot="1" x14ac:dyDescent="0.4">
      <c r="I241" s="51"/>
      <c r="M241" s="51"/>
      <c r="Q241" s="109" t="s">
        <v>382</v>
      </c>
      <c r="R241" s="114">
        <v>49.99</v>
      </c>
      <c r="U241" s="108">
        <v>43615</v>
      </c>
      <c r="V241" s="51"/>
      <c r="W241" s="51"/>
      <c r="Y241" s="51"/>
      <c r="Z241" s="51"/>
      <c r="AA241" s="51"/>
      <c r="AC241" s="51"/>
      <c r="AD241" s="51"/>
      <c r="AE241" s="51"/>
      <c r="AG241" s="51"/>
      <c r="AH241" s="51"/>
      <c r="AL241" s="51"/>
    </row>
    <row r="242" spans="9:38" ht="15" thickBot="1" x14ac:dyDescent="0.4">
      <c r="I242" s="51"/>
      <c r="M242" s="51"/>
      <c r="Q242" s="109" t="s">
        <v>383</v>
      </c>
      <c r="R242" s="114">
        <v>940.17</v>
      </c>
      <c r="U242" s="108">
        <v>43615</v>
      </c>
      <c r="V242" s="51"/>
      <c r="W242" s="51"/>
      <c r="Y242" s="51"/>
      <c r="Z242" s="51"/>
      <c r="AA242" s="51"/>
      <c r="AC242" s="51"/>
      <c r="AD242" s="51"/>
      <c r="AE242" s="51"/>
      <c r="AG242" s="51"/>
      <c r="AH242" s="51"/>
      <c r="AL242" s="51"/>
    </row>
    <row r="243" spans="9:38" ht="15" thickBot="1" x14ac:dyDescent="0.4">
      <c r="I243" s="51"/>
      <c r="M243" s="51"/>
      <c r="Q243" s="109" t="s">
        <v>384</v>
      </c>
      <c r="R243" s="114">
        <v>1750.28</v>
      </c>
      <c r="U243" s="108">
        <v>43615</v>
      </c>
      <c r="V243" s="51"/>
      <c r="W243" s="51"/>
      <c r="Y243" s="51"/>
      <c r="Z243" s="51"/>
      <c r="AA243" s="51"/>
      <c r="AC243" s="51"/>
      <c r="AD243" s="51"/>
      <c r="AE243" s="51"/>
      <c r="AG243" s="51"/>
      <c r="AH243" s="51"/>
      <c r="AL243" s="51"/>
    </row>
    <row r="244" spans="9:38" ht="15" thickBot="1" x14ac:dyDescent="0.4">
      <c r="I244" s="51"/>
      <c r="M244" s="51"/>
      <c r="Q244" s="109" t="s">
        <v>385</v>
      </c>
      <c r="R244" s="114">
        <v>3518.67</v>
      </c>
      <c r="U244" s="108">
        <v>43615</v>
      </c>
      <c r="V244" s="51"/>
      <c r="W244" s="51"/>
      <c r="Y244" s="51"/>
      <c r="Z244" s="51"/>
      <c r="AA244" s="51"/>
      <c r="AC244" s="51"/>
      <c r="AD244" s="51"/>
      <c r="AE244" s="51"/>
      <c r="AG244" s="51"/>
      <c r="AH244" s="51"/>
      <c r="AL244" s="51"/>
    </row>
    <row r="245" spans="9:38" ht="15" thickBot="1" x14ac:dyDescent="0.4">
      <c r="I245" s="51"/>
      <c r="M245" s="51"/>
      <c r="Q245" s="109" t="s">
        <v>386</v>
      </c>
      <c r="R245" s="114">
        <v>246</v>
      </c>
      <c r="U245" s="108">
        <v>43615</v>
      </c>
      <c r="V245" s="51"/>
      <c r="W245" s="51"/>
      <c r="Y245" s="51"/>
      <c r="Z245" s="51"/>
      <c r="AA245" s="51"/>
      <c r="AC245" s="51"/>
      <c r="AD245" s="51"/>
      <c r="AE245" s="51"/>
      <c r="AG245" s="51"/>
      <c r="AH245" s="51"/>
      <c r="AL245" s="51"/>
    </row>
    <row r="246" spans="9:38" ht="15" thickBot="1" x14ac:dyDescent="0.4">
      <c r="I246" s="51"/>
      <c r="M246" s="51"/>
      <c r="Q246" s="109" t="s">
        <v>387</v>
      </c>
      <c r="R246" s="114">
        <v>6025.19</v>
      </c>
      <c r="U246" s="108">
        <v>43615</v>
      </c>
      <c r="V246" s="51"/>
      <c r="W246" s="51"/>
      <c r="Y246" s="51"/>
      <c r="Z246" s="51"/>
      <c r="AA246" s="51"/>
      <c r="AC246" s="51"/>
      <c r="AD246" s="51"/>
      <c r="AE246" s="51"/>
      <c r="AG246" s="51"/>
      <c r="AH246" s="51"/>
      <c r="AL246" s="51"/>
    </row>
    <row r="247" spans="9:38" ht="15" thickBot="1" x14ac:dyDescent="0.4">
      <c r="I247" s="51"/>
      <c r="M247" s="51"/>
      <c r="Q247" s="109" t="s">
        <v>388</v>
      </c>
      <c r="R247" s="114">
        <v>1401.82</v>
      </c>
      <c r="U247" s="108">
        <v>43615</v>
      </c>
      <c r="V247" s="51"/>
      <c r="W247" s="51"/>
      <c r="Y247" s="51"/>
      <c r="Z247" s="51"/>
      <c r="AA247" s="51"/>
      <c r="AC247" s="51"/>
      <c r="AD247" s="51"/>
      <c r="AE247" s="51"/>
      <c r="AG247" s="51"/>
      <c r="AH247" s="51"/>
      <c r="AL247" s="51"/>
    </row>
    <row r="248" spans="9:38" ht="15" thickBot="1" x14ac:dyDescent="0.4">
      <c r="I248" s="51"/>
      <c r="M248" s="51"/>
      <c r="Q248" s="109" t="s">
        <v>468</v>
      </c>
      <c r="R248" s="114">
        <v>-3049.92</v>
      </c>
      <c r="U248" s="108">
        <v>43615</v>
      </c>
      <c r="V248" s="51"/>
      <c r="W248" s="51"/>
      <c r="Y248" s="51"/>
      <c r="Z248" s="51"/>
      <c r="AA248" s="51"/>
      <c r="AC248" s="51"/>
      <c r="AD248" s="51"/>
      <c r="AE248" s="51"/>
      <c r="AG248" s="51"/>
      <c r="AH248" s="51"/>
      <c r="AL248" s="51"/>
    </row>
    <row r="249" spans="9:38" ht="15" thickBot="1" x14ac:dyDescent="0.4">
      <c r="I249" s="51"/>
      <c r="M249" s="51"/>
      <c r="Q249" s="109" t="s">
        <v>366</v>
      </c>
      <c r="R249" s="114">
        <v>570</v>
      </c>
      <c r="U249" s="108">
        <v>43616</v>
      </c>
      <c r="V249" s="51"/>
      <c r="W249" s="51"/>
      <c r="Y249" s="51"/>
      <c r="Z249" s="51"/>
      <c r="AA249" s="51"/>
      <c r="AC249" s="51"/>
      <c r="AD249" s="51"/>
      <c r="AE249" s="51"/>
      <c r="AG249" s="51"/>
      <c r="AH249" s="51"/>
      <c r="AL249" s="51"/>
    </row>
    <row r="250" spans="9:38" ht="15" thickBot="1" x14ac:dyDescent="0.4">
      <c r="I250" s="51"/>
      <c r="M250" s="51"/>
      <c r="Q250" s="109" t="s">
        <v>392</v>
      </c>
      <c r="R250" s="114">
        <v>1557.06</v>
      </c>
      <c r="U250" s="108">
        <v>43629</v>
      </c>
      <c r="V250" s="51"/>
      <c r="W250" s="51"/>
      <c r="Y250" s="51"/>
      <c r="Z250" s="51"/>
      <c r="AA250" s="51"/>
      <c r="AC250" s="51"/>
      <c r="AD250" s="51"/>
      <c r="AE250" s="51"/>
      <c r="AG250" s="51"/>
      <c r="AH250" s="51"/>
      <c r="AL250" s="51"/>
    </row>
    <row r="251" spans="9:38" ht="15" thickBot="1" x14ac:dyDescent="0.4">
      <c r="I251" s="51"/>
      <c r="M251" s="51"/>
      <c r="Q251" s="109" t="s">
        <v>393</v>
      </c>
      <c r="R251" s="114">
        <v>11270.21</v>
      </c>
      <c r="U251" s="108">
        <v>43629</v>
      </c>
      <c r="V251" s="51"/>
      <c r="W251" s="51"/>
      <c r="Y251" s="51"/>
      <c r="Z251" s="51"/>
      <c r="AA251" s="51"/>
      <c r="AC251" s="51"/>
      <c r="AD251" s="51"/>
      <c r="AE251" s="51"/>
      <c r="AG251" s="51"/>
      <c r="AH251" s="51"/>
      <c r="AL251" s="51"/>
    </row>
    <row r="252" spans="9:38" ht="15" thickBot="1" x14ac:dyDescent="0.4">
      <c r="I252" s="51"/>
      <c r="M252" s="51"/>
      <c r="Q252" s="109" t="s">
        <v>394</v>
      </c>
      <c r="R252" s="114">
        <v>3895.4</v>
      </c>
      <c r="U252" s="108">
        <v>43629</v>
      </c>
      <c r="V252" s="51"/>
      <c r="W252" s="51"/>
      <c r="Y252" s="51"/>
      <c r="Z252" s="51"/>
      <c r="AA252" s="51"/>
      <c r="AC252" s="51"/>
      <c r="AD252" s="51"/>
      <c r="AE252" s="51"/>
      <c r="AG252" s="51"/>
      <c r="AH252" s="51"/>
      <c r="AL252" s="51"/>
    </row>
    <row r="253" spans="9:38" ht="15" thickBot="1" x14ac:dyDescent="0.4">
      <c r="I253" s="51"/>
      <c r="M253" s="51"/>
      <c r="Q253" s="109" t="s">
        <v>395</v>
      </c>
      <c r="R253" s="114">
        <v>119.95</v>
      </c>
      <c r="U253" s="108">
        <v>43629</v>
      </c>
      <c r="V253" s="51"/>
      <c r="W253" s="51"/>
      <c r="Y253" s="51"/>
      <c r="Z253" s="51"/>
      <c r="AA253" s="51"/>
      <c r="AC253" s="51"/>
      <c r="AD253" s="51"/>
      <c r="AE253" s="51"/>
      <c r="AG253" s="51"/>
      <c r="AH253" s="51"/>
      <c r="AL253" s="51"/>
    </row>
    <row r="254" spans="9:38" ht="15" thickBot="1" x14ac:dyDescent="0.4">
      <c r="I254" s="51"/>
      <c r="M254" s="51"/>
      <c r="Q254" s="109" t="s">
        <v>396</v>
      </c>
      <c r="R254" s="114">
        <v>709.9</v>
      </c>
      <c r="U254" s="108">
        <v>43629</v>
      </c>
      <c r="V254" s="51"/>
      <c r="W254" s="51"/>
      <c r="Y254" s="51"/>
      <c r="Z254" s="51"/>
      <c r="AA254" s="51"/>
      <c r="AC254" s="51"/>
      <c r="AD254" s="51"/>
      <c r="AE254" s="51"/>
      <c r="AG254" s="51"/>
      <c r="AH254" s="51"/>
      <c r="AL254" s="51"/>
    </row>
    <row r="255" spans="9:38" ht="15" thickBot="1" x14ac:dyDescent="0.4">
      <c r="I255" s="51"/>
      <c r="M255" s="51"/>
      <c r="Q255" s="109" t="s">
        <v>397</v>
      </c>
      <c r="R255" s="114">
        <v>139.94999999999999</v>
      </c>
      <c r="U255" s="108">
        <v>43629</v>
      </c>
      <c r="V255" s="51"/>
      <c r="W255" s="51"/>
      <c r="Y255" s="51"/>
      <c r="Z255" s="51"/>
      <c r="AA255" s="51"/>
      <c r="AC255" s="51"/>
      <c r="AD255" s="51"/>
      <c r="AE255" s="51"/>
      <c r="AG255" s="51"/>
      <c r="AH255" s="51"/>
      <c r="AL255" s="51"/>
    </row>
    <row r="256" spans="9:38" ht="15" thickBot="1" x14ac:dyDescent="0.4">
      <c r="I256" s="51"/>
      <c r="M256" s="51"/>
      <c r="Q256" s="109" t="s">
        <v>398</v>
      </c>
      <c r="R256" s="114">
        <v>3588.26</v>
      </c>
      <c r="U256" s="108">
        <v>43629</v>
      </c>
      <c r="V256" s="51"/>
      <c r="W256" s="51"/>
      <c r="Y256" s="51"/>
      <c r="Z256" s="51"/>
      <c r="AA256" s="51"/>
      <c r="AC256" s="51"/>
      <c r="AD256" s="51"/>
      <c r="AE256" s="51"/>
      <c r="AG256" s="51"/>
      <c r="AH256" s="51"/>
      <c r="AL256" s="51"/>
    </row>
    <row r="257" spans="9:38" ht="15" thickBot="1" x14ac:dyDescent="0.4">
      <c r="I257" s="51"/>
      <c r="M257" s="51"/>
      <c r="Q257" s="109" t="s">
        <v>399</v>
      </c>
      <c r="R257" s="114">
        <v>728.94</v>
      </c>
      <c r="S257" s="69"/>
      <c r="U257" s="108">
        <v>43629</v>
      </c>
      <c r="V257" s="51"/>
      <c r="W257" s="51"/>
      <c r="Y257" s="51"/>
      <c r="Z257" s="51"/>
      <c r="AA257" s="51"/>
      <c r="AC257" s="51"/>
      <c r="AD257" s="51"/>
      <c r="AE257" s="51"/>
      <c r="AG257" s="51"/>
      <c r="AH257" s="51"/>
      <c r="AL257" s="51"/>
    </row>
    <row r="258" spans="9:38" ht="15" thickBot="1" x14ac:dyDescent="0.4">
      <c r="I258" s="51"/>
      <c r="M258" s="51"/>
      <c r="Q258" s="109" t="s">
        <v>400</v>
      </c>
      <c r="R258" s="114">
        <v>4697.1000000000004</v>
      </c>
      <c r="S258" s="69"/>
      <c r="U258" s="108">
        <v>43629</v>
      </c>
      <c r="V258" s="51"/>
      <c r="W258" s="51"/>
      <c r="Y258" s="51"/>
      <c r="Z258" s="51"/>
      <c r="AA258" s="51"/>
      <c r="AC258" s="51"/>
      <c r="AD258" s="51"/>
      <c r="AE258" s="51"/>
      <c r="AG258" s="51"/>
      <c r="AH258" s="51"/>
      <c r="AL258" s="51"/>
    </row>
    <row r="259" spans="9:38" ht="15" thickBot="1" x14ac:dyDescent="0.4">
      <c r="I259" s="51"/>
      <c r="M259" s="51"/>
      <c r="Q259" s="109" t="s">
        <v>401</v>
      </c>
      <c r="R259" s="114">
        <v>1521.02</v>
      </c>
      <c r="S259" s="69"/>
      <c r="U259" s="108">
        <v>43629</v>
      </c>
      <c r="V259" s="51"/>
      <c r="W259" s="51"/>
      <c r="Y259" s="51"/>
      <c r="Z259" s="51"/>
      <c r="AA259" s="51"/>
      <c r="AC259" s="51"/>
      <c r="AD259" s="51"/>
      <c r="AE259" s="51"/>
      <c r="AG259" s="51"/>
      <c r="AH259" s="51"/>
      <c r="AL259" s="51"/>
    </row>
    <row r="260" spans="9:38" ht="15" thickBot="1" x14ac:dyDescent="0.4">
      <c r="I260" s="51"/>
      <c r="M260" s="51"/>
      <c r="Q260" s="109" t="s">
        <v>402</v>
      </c>
      <c r="R260" s="114">
        <v>873.5</v>
      </c>
      <c r="S260" s="69"/>
      <c r="U260" s="108">
        <v>43629</v>
      </c>
      <c r="V260" s="51"/>
      <c r="W260" s="51"/>
      <c r="Y260" s="51"/>
      <c r="Z260" s="51"/>
      <c r="AA260" s="51"/>
      <c r="AC260" s="51"/>
      <c r="AD260" s="51"/>
      <c r="AE260" s="51"/>
      <c r="AG260" s="51"/>
      <c r="AH260" s="51"/>
      <c r="AL260" s="51"/>
    </row>
    <row r="261" spans="9:38" ht="15" thickBot="1" x14ac:dyDescent="0.4">
      <c r="I261" s="51"/>
      <c r="M261" s="51"/>
      <c r="Q261" s="109" t="s">
        <v>403</v>
      </c>
      <c r="R261" s="114">
        <v>1375.54</v>
      </c>
      <c r="S261" s="69"/>
      <c r="U261" s="108">
        <v>43629</v>
      </c>
      <c r="V261" s="51"/>
      <c r="W261" s="51"/>
      <c r="Y261" s="51"/>
      <c r="Z261" s="51"/>
      <c r="AA261" s="51"/>
      <c r="AC261" s="51"/>
      <c r="AD261" s="51"/>
      <c r="AE261" s="51"/>
      <c r="AG261" s="51"/>
      <c r="AH261" s="51"/>
      <c r="AL261" s="51"/>
    </row>
    <row r="262" spans="9:38" ht="15" thickBot="1" x14ac:dyDescent="0.4">
      <c r="I262" s="51"/>
      <c r="M262" s="51"/>
      <c r="Q262" s="109" t="s">
        <v>404</v>
      </c>
      <c r="R262" s="114">
        <v>9781.67</v>
      </c>
      <c r="S262" s="69"/>
      <c r="U262" s="108">
        <v>43629</v>
      </c>
      <c r="V262" s="51"/>
      <c r="W262" s="51"/>
      <c r="Y262" s="51"/>
      <c r="Z262" s="51"/>
      <c r="AA262" s="51"/>
      <c r="AC262" s="51"/>
      <c r="AD262" s="51"/>
      <c r="AE262" s="51"/>
      <c r="AG262" s="51"/>
      <c r="AH262" s="51"/>
      <c r="AL262" s="51"/>
    </row>
    <row r="263" spans="9:38" ht="15" thickBot="1" x14ac:dyDescent="0.4">
      <c r="I263" s="51"/>
      <c r="M263" s="51"/>
      <c r="Q263" s="109" t="s">
        <v>405</v>
      </c>
      <c r="R263" s="114">
        <v>1807.76</v>
      </c>
      <c r="S263" s="69"/>
      <c r="U263" s="108">
        <v>43629</v>
      </c>
      <c r="V263" s="51"/>
      <c r="W263" s="51"/>
      <c r="Y263" s="51"/>
      <c r="Z263" s="51"/>
      <c r="AA263" s="51"/>
      <c r="AC263" s="51"/>
      <c r="AD263" s="51"/>
      <c r="AE263" s="51"/>
      <c r="AG263" s="51"/>
      <c r="AH263" s="51"/>
      <c r="AL263" s="51"/>
    </row>
    <row r="264" spans="9:38" ht="15" thickBot="1" x14ac:dyDescent="0.4">
      <c r="I264" s="51"/>
      <c r="M264" s="51"/>
      <c r="Q264" s="109" t="s">
        <v>406</v>
      </c>
      <c r="R264" s="114">
        <v>1814.67</v>
      </c>
      <c r="S264" s="69"/>
      <c r="U264" s="108">
        <v>43629</v>
      </c>
      <c r="V264" s="51"/>
      <c r="W264" s="51"/>
      <c r="Y264" s="51"/>
      <c r="Z264" s="51"/>
      <c r="AA264" s="51"/>
      <c r="AC264" s="51"/>
      <c r="AD264" s="51"/>
      <c r="AE264" s="51"/>
      <c r="AG264" s="51"/>
      <c r="AH264" s="51"/>
      <c r="AL264" s="51"/>
    </row>
    <row r="265" spans="9:38" ht="15" thickBot="1" x14ac:dyDescent="0.4">
      <c r="I265" s="51"/>
      <c r="M265" s="51"/>
      <c r="Q265" s="109" t="s">
        <v>407</v>
      </c>
      <c r="R265" s="114">
        <v>93.99</v>
      </c>
      <c r="S265" s="69"/>
      <c r="U265" s="108">
        <v>43629</v>
      </c>
      <c r="V265" s="51"/>
      <c r="W265" s="51"/>
      <c r="Y265" s="51"/>
      <c r="Z265" s="51"/>
      <c r="AA265" s="51"/>
      <c r="AC265" s="51"/>
      <c r="AD265" s="51"/>
      <c r="AE265" s="51"/>
      <c r="AG265" s="51"/>
      <c r="AH265" s="51"/>
      <c r="AL265" s="51"/>
    </row>
    <row r="266" spans="9:38" ht="15" thickBot="1" x14ac:dyDescent="0.4">
      <c r="I266" s="51"/>
      <c r="M266" s="51"/>
      <c r="Q266" s="109" t="s">
        <v>408</v>
      </c>
      <c r="R266" s="114">
        <v>650.79</v>
      </c>
      <c r="S266" s="69"/>
      <c r="U266" s="108">
        <v>43629</v>
      </c>
      <c r="V266" s="51"/>
      <c r="W266" s="51"/>
      <c r="Y266" s="51"/>
      <c r="Z266" s="51"/>
      <c r="AA266" s="51"/>
      <c r="AC266" s="51"/>
      <c r="AD266" s="51"/>
      <c r="AE266" s="51"/>
      <c r="AG266" s="51"/>
      <c r="AH266" s="51"/>
      <c r="AL266" s="51"/>
    </row>
    <row r="267" spans="9:38" ht="15" thickBot="1" x14ac:dyDescent="0.4">
      <c r="I267" s="51"/>
      <c r="M267" s="51"/>
      <c r="Q267" s="109" t="s">
        <v>409</v>
      </c>
      <c r="R267" s="114">
        <v>221.85</v>
      </c>
      <c r="S267" s="69"/>
      <c r="U267" s="108">
        <v>43629</v>
      </c>
      <c r="V267" s="51"/>
      <c r="W267" s="51"/>
      <c r="Y267" s="51"/>
      <c r="Z267" s="51"/>
      <c r="AA267" s="51"/>
      <c r="AC267" s="51"/>
      <c r="AD267" s="51"/>
      <c r="AE267" s="51"/>
      <c r="AG267" s="51"/>
      <c r="AH267" s="51"/>
      <c r="AL267" s="51"/>
    </row>
    <row r="268" spans="9:38" ht="15" thickBot="1" x14ac:dyDescent="0.4">
      <c r="I268" s="51"/>
      <c r="M268" s="51"/>
      <c r="Q268" s="109" t="s">
        <v>410</v>
      </c>
      <c r="R268" s="114">
        <v>191.88</v>
      </c>
      <c r="S268" s="69"/>
      <c r="U268" s="108">
        <v>43629</v>
      </c>
      <c r="V268" s="51"/>
      <c r="W268" s="51"/>
      <c r="Y268" s="51"/>
      <c r="Z268" s="51"/>
      <c r="AA268" s="51"/>
      <c r="AC268" s="51"/>
      <c r="AD268" s="51"/>
      <c r="AE268" s="51"/>
      <c r="AG268" s="51"/>
      <c r="AH268" s="51"/>
      <c r="AL268" s="51"/>
    </row>
    <row r="269" spans="9:38" ht="15" thickBot="1" x14ac:dyDescent="0.4">
      <c r="I269" s="51"/>
      <c r="M269" s="51"/>
      <c r="Q269" s="109" t="s">
        <v>411</v>
      </c>
      <c r="R269" s="114">
        <v>458.59</v>
      </c>
      <c r="S269" s="69"/>
      <c r="U269" s="108">
        <v>43629</v>
      </c>
      <c r="V269" s="51"/>
      <c r="W269" s="51"/>
      <c r="Y269" s="51"/>
      <c r="Z269" s="51"/>
      <c r="AA269" s="51"/>
      <c r="AC269" s="51"/>
      <c r="AD269" s="51"/>
      <c r="AE269" s="51"/>
      <c r="AG269" s="51"/>
      <c r="AH269" s="51"/>
      <c r="AL269" s="51"/>
    </row>
    <row r="270" spans="9:38" ht="15" thickBot="1" x14ac:dyDescent="0.4">
      <c r="I270" s="51"/>
      <c r="M270" s="51"/>
      <c r="Q270" s="109" t="s">
        <v>412</v>
      </c>
      <c r="R270" s="114">
        <v>120</v>
      </c>
      <c r="S270" s="69"/>
      <c r="U270" s="108">
        <v>43629</v>
      </c>
      <c r="V270" s="51"/>
      <c r="W270" s="51"/>
      <c r="Y270" s="51"/>
      <c r="Z270" s="51"/>
      <c r="AA270" s="51"/>
      <c r="AC270" s="51"/>
      <c r="AD270" s="51"/>
      <c r="AE270" s="51"/>
      <c r="AG270" s="51"/>
      <c r="AH270" s="51"/>
      <c r="AL270" s="51"/>
    </row>
    <row r="271" spans="9:38" ht="15" thickBot="1" x14ac:dyDescent="0.4">
      <c r="I271" s="51"/>
      <c r="M271" s="51"/>
      <c r="Q271" s="109" t="s">
        <v>413</v>
      </c>
      <c r="R271" s="114">
        <v>47.95</v>
      </c>
      <c r="S271" s="69"/>
      <c r="U271" s="108">
        <v>43629</v>
      </c>
      <c r="V271" s="51"/>
      <c r="W271" s="51"/>
      <c r="Y271" s="51"/>
      <c r="Z271" s="51"/>
      <c r="AA271" s="51"/>
      <c r="AC271" s="51"/>
      <c r="AD271" s="51"/>
      <c r="AE271" s="51"/>
      <c r="AG271" s="51"/>
      <c r="AH271" s="51"/>
      <c r="AL271" s="51"/>
    </row>
    <row r="272" spans="9:38" ht="15" thickBot="1" x14ac:dyDescent="0.4">
      <c r="I272" s="51"/>
      <c r="M272" s="51"/>
      <c r="Q272" s="109" t="s">
        <v>414</v>
      </c>
      <c r="R272" s="114">
        <v>168.68</v>
      </c>
      <c r="S272" s="69"/>
      <c r="U272" s="108">
        <v>43629</v>
      </c>
      <c r="V272" s="51"/>
      <c r="W272" s="51"/>
      <c r="Y272" s="51"/>
      <c r="Z272" s="51"/>
      <c r="AA272" s="51"/>
      <c r="AC272" s="51"/>
      <c r="AD272" s="51"/>
      <c r="AE272" s="51"/>
      <c r="AG272" s="51"/>
      <c r="AH272" s="51"/>
      <c r="AL272" s="51"/>
    </row>
    <row r="273" spans="9:38" ht="15" thickBot="1" x14ac:dyDescent="0.4">
      <c r="I273" s="51"/>
      <c r="M273" s="51"/>
      <c r="Q273" s="109" t="s">
        <v>415</v>
      </c>
      <c r="R273" s="114">
        <v>258.44</v>
      </c>
      <c r="S273" s="69"/>
      <c r="U273" s="108">
        <v>43629</v>
      </c>
      <c r="V273" s="51"/>
      <c r="W273" s="51"/>
      <c r="Y273" s="51"/>
      <c r="Z273" s="51"/>
      <c r="AA273" s="51"/>
      <c r="AC273" s="51"/>
      <c r="AD273" s="51"/>
      <c r="AE273" s="51"/>
      <c r="AG273" s="51"/>
      <c r="AH273" s="51"/>
      <c r="AL273" s="51"/>
    </row>
    <row r="274" spans="9:38" ht="15" thickBot="1" x14ac:dyDescent="0.4">
      <c r="I274" s="51"/>
      <c r="M274" s="51"/>
      <c r="Q274" s="109" t="s">
        <v>416</v>
      </c>
      <c r="R274" s="114">
        <v>1070.75</v>
      </c>
      <c r="S274" s="69"/>
      <c r="U274" s="108">
        <v>43629</v>
      </c>
      <c r="V274" s="51"/>
      <c r="W274" s="51"/>
      <c r="Y274" s="51"/>
      <c r="Z274" s="51"/>
      <c r="AA274" s="51"/>
      <c r="AC274" s="51"/>
      <c r="AD274" s="51"/>
      <c r="AE274" s="51"/>
      <c r="AG274" s="51"/>
      <c r="AH274" s="51"/>
      <c r="AL274" s="51"/>
    </row>
    <row r="275" spans="9:38" ht="15" thickBot="1" x14ac:dyDescent="0.4">
      <c r="I275" s="51"/>
      <c r="M275" s="51"/>
      <c r="Q275" s="109" t="s">
        <v>417</v>
      </c>
      <c r="R275" s="114">
        <v>1252.57</v>
      </c>
      <c r="S275" s="69"/>
      <c r="U275" s="108">
        <v>43629</v>
      </c>
      <c r="V275" s="51"/>
      <c r="W275" s="51"/>
      <c r="Y275" s="51"/>
      <c r="Z275" s="51"/>
      <c r="AA275" s="51"/>
      <c r="AC275" s="51"/>
      <c r="AD275" s="51"/>
      <c r="AE275" s="51"/>
      <c r="AG275" s="51"/>
      <c r="AH275" s="51"/>
      <c r="AL275" s="51"/>
    </row>
    <row r="276" spans="9:38" ht="15" thickBot="1" x14ac:dyDescent="0.4">
      <c r="I276" s="51"/>
      <c r="M276" s="51"/>
      <c r="Q276" s="109" t="s">
        <v>418</v>
      </c>
      <c r="R276" s="114">
        <v>491.35</v>
      </c>
      <c r="S276" s="69"/>
      <c r="U276" s="108">
        <v>43629</v>
      </c>
      <c r="V276" s="51"/>
      <c r="W276" s="51"/>
      <c r="Y276" s="51"/>
      <c r="Z276" s="51"/>
      <c r="AA276" s="51"/>
      <c r="AC276" s="51"/>
      <c r="AD276" s="51"/>
      <c r="AE276" s="51"/>
      <c r="AG276" s="51"/>
      <c r="AH276" s="51"/>
      <c r="AL276" s="51"/>
    </row>
    <row r="277" spans="9:38" ht="15" thickBot="1" x14ac:dyDescent="0.4">
      <c r="I277" s="51"/>
      <c r="M277" s="51"/>
      <c r="Q277" s="109" t="s">
        <v>419</v>
      </c>
      <c r="R277" s="114">
        <v>1726.46</v>
      </c>
      <c r="S277" s="69"/>
      <c r="U277" s="108">
        <v>43629</v>
      </c>
      <c r="V277" s="51"/>
      <c r="W277" s="51"/>
      <c r="Y277" s="51"/>
      <c r="Z277" s="51"/>
      <c r="AA277" s="51"/>
      <c r="AC277" s="51"/>
      <c r="AD277" s="51"/>
      <c r="AE277" s="51"/>
      <c r="AG277" s="51"/>
      <c r="AH277" s="51"/>
      <c r="AL277" s="51"/>
    </row>
    <row r="278" spans="9:38" ht="15" thickBot="1" x14ac:dyDescent="0.4">
      <c r="I278" s="51"/>
      <c r="M278" s="51"/>
      <c r="Q278" s="109" t="s">
        <v>420</v>
      </c>
      <c r="R278" s="114">
        <v>39.979999999999997</v>
      </c>
      <c r="S278" s="69"/>
      <c r="U278" s="108">
        <v>43629</v>
      </c>
      <c r="V278" s="51"/>
      <c r="W278" s="51"/>
      <c r="Y278" s="51"/>
      <c r="Z278" s="51"/>
      <c r="AA278" s="51"/>
      <c r="AC278" s="51"/>
      <c r="AD278" s="51"/>
      <c r="AE278" s="51"/>
      <c r="AG278" s="51"/>
      <c r="AH278" s="51"/>
      <c r="AL278" s="51"/>
    </row>
    <row r="279" spans="9:38" ht="15" thickBot="1" x14ac:dyDescent="0.4">
      <c r="I279" s="51"/>
      <c r="M279" s="51"/>
      <c r="Q279" s="109" t="s">
        <v>421</v>
      </c>
      <c r="R279" s="114">
        <v>184.79</v>
      </c>
      <c r="S279" s="69"/>
      <c r="U279" s="108">
        <v>43629</v>
      </c>
      <c r="V279" s="51"/>
      <c r="W279" s="51"/>
      <c r="Y279" s="51"/>
      <c r="Z279" s="51"/>
      <c r="AA279" s="51"/>
      <c r="AC279" s="51"/>
      <c r="AD279" s="51"/>
      <c r="AE279" s="51"/>
      <c r="AG279" s="51"/>
      <c r="AH279" s="51"/>
      <c r="AL279" s="51"/>
    </row>
    <row r="280" spans="9:38" ht="15" thickBot="1" x14ac:dyDescent="0.4">
      <c r="I280" s="51"/>
      <c r="M280" s="51"/>
      <c r="Q280" s="109" t="s">
        <v>422</v>
      </c>
      <c r="R280" s="114">
        <v>364.97</v>
      </c>
      <c r="S280" s="69"/>
      <c r="U280" s="108">
        <v>43629</v>
      </c>
      <c r="V280" s="51"/>
      <c r="W280" s="51"/>
      <c r="Y280" s="51"/>
      <c r="Z280" s="51"/>
      <c r="AA280" s="51"/>
      <c r="AC280" s="51"/>
      <c r="AD280" s="51"/>
      <c r="AE280" s="51"/>
      <c r="AG280" s="51"/>
      <c r="AH280" s="51"/>
      <c r="AL280" s="51"/>
    </row>
    <row r="281" spans="9:38" ht="15" thickBot="1" x14ac:dyDescent="0.4">
      <c r="I281" s="51"/>
      <c r="M281" s="51"/>
      <c r="Q281" s="109" t="s">
        <v>423</v>
      </c>
      <c r="R281" s="114">
        <v>378.35</v>
      </c>
      <c r="S281" s="69"/>
      <c r="U281" s="108">
        <v>43629</v>
      </c>
      <c r="V281" s="51"/>
      <c r="W281" s="51"/>
      <c r="Y281" s="51"/>
      <c r="Z281" s="51"/>
      <c r="AA281" s="51"/>
      <c r="AC281" s="51"/>
      <c r="AD281" s="51"/>
      <c r="AE281" s="51"/>
      <c r="AG281" s="51"/>
      <c r="AH281" s="51"/>
      <c r="AL281" s="51"/>
    </row>
    <row r="282" spans="9:38" ht="15" thickBot="1" x14ac:dyDescent="0.4">
      <c r="I282" s="51"/>
      <c r="M282" s="51"/>
      <c r="Q282" s="109" t="s">
        <v>424</v>
      </c>
      <c r="R282" s="114">
        <v>387.45</v>
      </c>
      <c r="S282" s="69"/>
      <c r="U282" s="108">
        <v>43629</v>
      </c>
      <c r="V282" s="51"/>
      <c r="W282" s="51"/>
      <c r="Y282" s="51"/>
      <c r="Z282" s="51"/>
      <c r="AA282" s="51"/>
      <c r="AC282" s="51"/>
      <c r="AD282" s="51"/>
      <c r="AE282" s="51"/>
      <c r="AG282" s="51"/>
      <c r="AH282" s="51"/>
      <c r="AL282" s="51"/>
    </row>
    <row r="283" spans="9:38" ht="15" thickBot="1" x14ac:dyDescent="0.4">
      <c r="I283" s="51"/>
      <c r="M283" s="51"/>
      <c r="Q283" s="109" t="s">
        <v>425</v>
      </c>
      <c r="R283" s="114">
        <v>333.69</v>
      </c>
      <c r="S283" s="69"/>
      <c r="U283" s="108">
        <v>43629</v>
      </c>
      <c r="V283" s="51"/>
      <c r="W283" s="51"/>
      <c r="Y283" s="51"/>
      <c r="Z283" s="51"/>
      <c r="AA283" s="51"/>
      <c r="AC283" s="51"/>
      <c r="AD283" s="51"/>
      <c r="AE283" s="51"/>
      <c r="AG283" s="51"/>
      <c r="AH283" s="51"/>
      <c r="AL283" s="51"/>
    </row>
    <row r="284" spans="9:38" ht="15" thickBot="1" x14ac:dyDescent="0.4">
      <c r="I284" s="51"/>
      <c r="M284" s="51"/>
      <c r="Q284" s="109" t="s">
        <v>426</v>
      </c>
      <c r="R284" s="114">
        <v>315.83</v>
      </c>
      <c r="S284" s="69"/>
      <c r="U284" s="108">
        <v>43629</v>
      </c>
      <c r="V284" s="51"/>
      <c r="W284" s="51"/>
      <c r="Y284" s="51"/>
      <c r="Z284" s="51"/>
      <c r="AA284" s="51"/>
      <c r="AC284" s="51"/>
      <c r="AD284" s="51"/>
      <c r="AE284" s="51"/>
      <c r="AG284" s="51"/>
      <c r="AH284" s="51"/>
      <c r="AL284" s="51"/>
    </row>
    <row r="285" spans="9:38" ht="15" thickBot="1" x14ac:dyDescent="0.4">
      <c r="I285" s="51"/>
      <c r="M285" s="51"/>
      <c r="Q285" s="109" t="s">
        <v>427</v>
      </c>
      <c r="R285" s="114">
        <v>393.78</v>
      </c>
      <c r="S285" s="69"/>
      <c r="U285" s="108">
        <v>43629</v>
      </c>
      <c r="V285" s="51"/>
      <c r="W285" s="51"/>
      <c r="Y285" s="51"/>
      <c r="Z285" s="51"/>
      <c r="AA285" s="51"/>
      <c r="AC285" s="51"/>
      <c r="AD285" s="51"/>
      <c r="AE285" s="51"/>
      <c r="AG285" s="51"/>
      <c r="AH285" s="51"/>
      <c r="AL285" s="51"/>
    </row>
    <row r="286" spans="9:38" ht="15" thickBot="1" x14ac:dyDescent="0.4">
      <c r="I286" s="51"/>
      <c r="M286" s="51"/>
      <c r="Q286" s="109" t="s">
        <v>428</v>
      </c>
      <c r="R286" s="114">
        <v>893.98</v>
      </c>
      <c r="S286" s="69"/>
      <c r="U286" s="108">
        <v>43629</v>
      </c>
      <c r="V286" s="51"/>
      <c r="W286" s="51"/>
      <c r="Y286" s="51"/>
      <c r="Z286" s="51"/>
      <c r="AA286" s="51"/>
      <c r="AC286" s="51"/>
      <c r="AD286" s="51"/>
      <c r="AE286" s="51"/>
      <c r="AG286" s="51"/>
      <c r="AH286" s="51"/>
      <c r="AL286" s="51"/>
    </row>
    <row r="287" spans="9:38" ht="15" thickBot="1" x14ac:dyDescent="0.4">
      <c r="I287" s="51"/>
      <c r="M287" s="51"/>
      <c r="Q287" s="109" t="s">
        <v>429</v>
      </c>
      <c r="R287" s="114">
        <v>1679.93</v>
      </c>
      <c r="S287" s="69"/>
      <c r="U287" s="108">
        <v>43641</v>
      </c>
      <c r="V287" s="51"/>
      <c r="W287" s="51"/>
      <c r="Y287" s="51"/>
      <c r="Z287" s="51"/>
      <c r="AA287" s="51"/>
      <c r="AC287" s="51"/>
      <c r="AD287" s="51"/>
      <c r="AE287" s="51"/>
      <c r="AG287" s="51"/>
      <c r="AH287" s="51"/>
      <c r="AL287" s="51"/>
    </row>
    <row r="288" spans="9:38" ht="15" thickBot="1" x14ac:dyDescent="0.4">
      <c r="I288" s="51"/>
      <c r="M288" s="51"/>
      <c r="Q288" s="109" t="s">
        <v>430</v>
      </c>
      <c r="R288" s="114">
        <v>3820.27</v>
      </c>
      <c r="S288" s="69"/>
      <c r="U288" s="108">
        <v>43641</v>
      </c>
      <c r="V288" s="51"/>
      <c r="W288" s="51"/>
      <c r="Y288" s="51"/>
      <c r="Z288" s="51"/>
      <c r="AA288" s="51"/>
      <c r="AC288" s="51"/>
      <c r="AD288" s="51"/>
      <c r="AE288" s="51"/>
      <c r="AG288" s="51"/>
      <c r="AH288" s="51"/>
      <c r="AL288" s="51"/>
    </row>
    <row r="289" spans="9:38" ht="15" thickBot="1" x14ac:dyDescent="0.4">
      <c r="I289" s="51"/>
      <c r="M289" s="51"/>
      <c r="Q289" s="109" t="s">
        <v>431</v>
      </c>
      <c r="R289" s="114">
        <v>3805.35</v>
      </c>
      <c r="S289" s="69"/>
      <c r="U289" s="108">
        <v>43641</v>
      </c>
      <c r="V289" s="51"/>
      <c r="W289" s="51"/>
      <c r="Y289" s="51"/>
      <c r="Z289" s="51"/>
      <c r="AA289" s="51"/>
      <c r="AC289" s="51"/>
      <c r="AD289" s="51"/>
      <c r="AE289" s="51"/>
      <c r="AG289" s="51"/>
      <c r="AH289" s="51"/>
      <c r="AL289" s="51"/>
    </row>
    <row r="290" spans="9:38" ht="15" thickBot="1" x14ac:dyDescent="0.4">
      <c r="I290" s="51"/>
      <c r="M290" s="51"/>
      <c r="Q290" s="109" t="s">
        <v>432</v>
      </c>
      <c r="R290" s="114">
        <v>5062.1400000000003</v>
      </c>
      <c r="S290" s="69"/>
      <c r="U290" s="108">
        <v>43641</v>
      </c>
      <c r="V290" s="51"/>
      <c r="W290" s="51"/>
      <c r="Y290" s="51"/>
      <c r="Z290" s="51"/>
      <c r="AA290" s="51"/>
      <c r="AC290" s="51"/>
      <c r="AD290" s="51"/>
      <c r="AE290" s="51"/>
      <c r="AG290" s="51"/>
      <c r="AH290" s="51"/>
      <c r="AL290" s="51"/>
    </row>
    <row r="291" spans="9:38" ht="15" thickBot="1" x14ac:dyDescent="0.4">
      <c r="I291" s="51"/>
      <c r="M291" s="51"/>
      <c r="Q291" s="109" t="s">
        <v>433</v>
      </c>
      <c r="R291" s="114">
        <v>4230</v>
      </c>
      <c r="S291" s="70"/>
      <c r="T291" s="69"/>
      <c r="U291" s="108">
        <v>43641</v>
      </c>
      <c r="V291" s="51"/>
      <c r="W291" s="51"/>
      <c r="Y291" s="51"/>
      <c r="Z291" s="51"/>
      <c r="AA291" s="51"/>
      <c r="AC291" s="51"/>
      <c r="AD291" s="51"/>
      <c r="AE291" s="51"/>
      <c r="AG291" s="51"/>
      <c r="AH291" s="51"/>
      <c r="AL291" s="51"/>
    </row>
    <row r="292" spans="9:38" ht="15" thickBot="1" x14ac:dyDescent="0.4">
      <c r="I292" s="51"/>
      <c r="M292" s="51"/>
      <c r="Q292" s="109" t="s">
        <v>434</v>
      </c>
      <c r="R292" s="114">
        <v>28</v>
      </c>
      <c r="U292" s="108">
        <v>43641</v>
      </c>
      <c r="V292" s="51"/>
      <c r="W292" s="51"/>
      <c r="Y292" s="51"/>
      <c r="Z292" s="51"/>
      <c r="AA292" s="51"/>
      <c r="AC292" s="51"/>
      <c r="AD292" s="51"/>
      <c r="AE292" s="51"/>
      <c r="AG292" s="51"/>
      <c r="AH292" s="51"/>
      <c r="AL292" s="51"/>
    </row>
    <row r="293" spans="9:38" ht="15" thickBot="1" x14ac:dyDescent="0.4">
      <c r="I293" s="51"/>
      <c r="M293" s="51"/>
      <c r="Q293" s="109" t="s">
        <v>435</v>
      </c>
      <c r="R293" s="114">
        <v>79.09</v>
      </c>
      <c r="U293" s="108">
        <v>43641</v>
      </c>
      <c r="V293" s="51"/>
      <c r="W293" s="51"/>
      <c r="Y293" s="51"/>
      <c r="Z293" s="51"/>
      <c r="AA293" s="51"/>
      <c r="AC293" s="51"/>
      <c r="AD293" s="51"/>
      <c r="AE293" s="51"/>
      <c r="AG293" s="51"/>
      <c r="AH293" s="51"/>
      <c r="AL293" s="51"/>
    </row>
    <row r="294" spans="9:38" ht="15" thickBot="1" x14ac:dyDescent="0.4">
      <c r="I294" s="51"/>
      <c r="M294" s="51"/>
      <c r="Q294" s="109" t="s">
        <v>436</v>
      </c>
      <c r="R294" s="114">
        <v>320.73</v>
      </c>
      <c r="U294" s="108">
        <v>43641</v>
      </c>
      <c r="V294" s="51"/>
      <c r="W294" s="51"/>
      <c r="Y294" s="51"/>
      <c r="Z294" s="51"/>
      <c r="AA294" s="51"/>
      <c r="AC294" s="51"/>
      <c r="AD294" s="51"/>
      <c r="AE294" s="51"/>
      <c r="AG294" s="51"/>
      <c r="AH294" s="51"/>
      <c r="AL294" s="51"/>
    </row>
    <row r="295" spans="9:38" ht="15" thickBot="1" x14ac:dyDescent="0.4">
      <c r="I295" s="51"/>
      <c r="M295" s="51"/>
      <c r="Q295" s="109" t="s">
        <v>437</v>
      </c>
      <c r="R295" s="114">
        <v>367.37</v>
      </c>
      <c r="U295" s="108">
        <v>43641</v>
      </c>
      <c r="V295" s="51"/>
      <c r="W295" s="51"/>
      <c r="Y295" s="51"/>
      <c r="Z295" s="51"/>
      <c r="AA295" s="51"/>
      <c r="AC295" s="51"/>
      <c r="AD295" s="51"/>
      <c r="AE295" s="51"/>
      <c r="AG295" s="51"/>
      <c r="AH295" s="51"/>
      <c r="AL295" s="51"/>
    </row>
    <row r="296" spans="9:38" ht="15" thickBot="1" x14ac:dyDescent="0.4">
      <c r="I296" s="51"/>
      <c r="M296" s="51"/>
      <c r="Q296" s="109" t="s">
        <v>438</v>
      </c>
      <c r="R296" s="114">
        <v>467.46</v>
      </c>
      <c r="U296" s="108">
        <v>43641</v>
      </c>
      <c r="V296" s="51"/>
      <c r="W296" s="51"/>
      <c r="Y296" s="51"/>
      <c r="Z296" s="51"/>
      <c r="AA296" s="51"/>
      <c r="AC296" s="51"/>
      <c r="AD296" s="51"/>
      <c r="AE296" s="51"/>
      <c r="AG296" s="51"/>
      <c r="AH296" s="51"/>
      <c r="AL296" s="51"/>
    </row>
    <row r="297" spans="9:38" ht="15" thickBot="1" x14ac:dyDescent="0.4">
      <c r="I297" s="51"/>
      <c r="M297" s="51"/>
      <c r="Q297" s="109" t="s">
        <v>439</v>
      </c>
      <c r="R297" s="114">
        <v>2756.04</v>
      </c>
      <c r="U297" s="108">
        <v>43641</v>
      </c>
      <c r="V297" s="51"/>
      <c r="W297" s="51"/>
      <c r="Y297" s="51"/>
      <c r="Z297" s="51"/>
      <c r="AA297" s="51"/>
      <c r="AC297" s="51"/>
      <c r="AD297" s="51"/>
      <c r="AE297" s="51"/>
      <c r="AG297" s="51"/>
      <c r="AH297" s="51"/>
      <c r="AL297" s="51"/>
    </row>
    <row r="298" spans="9:38" ht="15" thickBot="1" x14ac:dyDescent="0.4">
      <c r="I298" s="51"/>
      <c r="M298" s="51"/>
      <c r="Q298" s="109" t="s">
        <v>440</v>
      </c>
      <c r="R298" s="114">
        <v>270.2</v>
      </c>
      <c r="U298" s="108">
        <v>43641</v>
      </c>
      <c r="V298" s="51"/>
      <c r="W298" s="51"/>
      <c r="Y298" s="51"/>
      <c r="Z298" s="51"/>
      <c r="AA298" s="51"/>
      <c r="AC298" s="51"/>
      <c r="AD298" s="51"/>
      <c r="AE298" s="51"/>
      <c r="AG298" s="51"/>
      <c r="AH298" s="51"/>
      <c r="AL298" s="51"/>
    </row>
    <row r="299" spans="9:38" ht="15" thickBot="1" x14ac:dyDescent="0.4">
      <c r="I299" s="51"/>
      <c r="M299" s="51"/>
      <c r="Q299" s="109" t="s">
        <v>441</v>
      </c>
      <c r="R299" s="114">
        <v>2718.69</v>
      </c>
      <c r="U299" s="108">
        <v>43641</v>
      </c>
      <c r="V299" s="51"/>
      <c r="W299" s="51"/>
      <c r="Y299" s="51"/>
      <c r="Z299" s="51"/>
      <c r="AA299" s="51"/>
      <c r="AC299" s="51"/>
      <c r="AD299" s="51"/>
      <c r="AE299" s="51"/>
      <c r="AG299" s="51"/>
      <c r="AH299" s="51"/>
      <c r="AL299" s="51"/>
    </row>
    <row r="300" spans="9:38" ht="15" thickBot="1" x14ac:dyDescent="0.4">
      <c r="I300" s="51"/>
      <c r="M300" s="51"/>
      <c r="Q300" s="109" t="s">
        <v>442</v>
      </c>
      <c r="R300" s="114">
        <v>1840.25</v>
      </c>
      <c r="U300" s="108">
        <v>43641</v>
      </c>
      <c r="V300" s="51"/>
      <c r="W300" s="51"/>
      <c r="Y300" s="51"/>
      <c r="Z300" s="51"/>
      <c r="AA300" s="51"/>
      <c r="AC300" s="51"/>
      <c r="AD300" s="51"/>
      <c r="AE300" s="51"/>
      <c r="AG300" s="51"/>
      <c r="AH300" s="51"/>
      <c r="AL300" s="51"/>
    </row>
    <row r="301" spans="9:38" ht="15" thickBot="1" x14ac:dyDescent="0.4">
      <c r="I301" s="51"/>
      <c r="M301" s="51"/>
      <c r="Q301" s="109" t="s">
        <v>443</v>
      </c>
      <c r="R301" s="114">
        <v>2302.2399999999998</v>
      </c>
      <c r="U301" s="108">
        <v>43641</v>
      </c>
      <c r="V301" s="51"/>
      <c r="W301" s="51"/>
      <c r="Y301" s="51"/>
      <c r="Z301" s="51"/>
      <c r="AA301" s="51"/>
      <c r="AC301" s="51"/>
      <c r="AD301" s="51"/>
      <c r="AE301" s="51"/>
      <c r="AG301" s="51"/>
      <c r="AH301" s="51"/>
      <c r="AL301" s="51"/>
    </row>
    <row r="302" spans="9:38" ht="15" thickBot="1" x14ac:dyDescent="0.4">
      <c r="I302" s="51"/>
      <c r="M302" s="51"/>
      <c r="Q302" s="109" t="s">
        <v>444</v>
      </c>
      <c r="R302" s="114">
        <v>3982.79</v>
      </c>
      <c r="U302" s="108">
        <v>43641</v>
      </c>
      <c r="V302" s="51"/>
      <c r="W302" s="51"/>
      <c r="Y302" s="51"/>
      <c r="Z302" s="51"/>
      <c r="AA302" s="51"/>
      <c r="AC302" s="51"/>
      <c r="AD302" s="51"/>
      <c r="AE302" s="51"/>
      <c r="AG302" s="51"/>
      <c r="AH302" s="51"/>
      <c r="AL302" s="51"/>
    </row>
    <row r="303" spans="9:38" ht="15" thickBot="1" x14ac:dyDescent="0.4">
      <c r="I303" s="51"/>
      <c r="M303" s="51"/>
      <c r="Q303" s="109" t="s">
        <v>445</v>
      </c>
      <c r="R303" s="114">
        <v>822.72</v>
      </c>
      <c r="U303" s="108">
        <v>43641</v>
      </c>
      <c r="V303" s="51"/>
      <c r="W303" s="51"/>
      <c r="Y303" s="51"/>
      <c r="Z303" s="51"/>
      <c r="AA303" s="51"/>
      <c r="AC303" s="51"/>
      <c r="AD303" s="51"/>
      <c r="AE303" s="51"/>
      <c r="AG303" s="51"/>
      <c r="AH303" s="51"/>
      <c r="AL303" s="51"/>
    </row>
    <row r="304" spans="9:38" ht="15" thickBot="1" x14ac:dyDescent="0.4">
      <c r="I304" s="51"/>
      <c r="M304" s="51"/>
      <c r="Q304" s="109" t="s">
        <v>446</v>
      </c>
      <c r="R304" s="114">
        <v>1829.77</v>
      </c>
      <c r="U304" s="108">
        <v>43641</v>
      </c>
      <c r="V304" s="51"/>
      <c r="W304" s="51"/>
      <c r="Y304" s="51"/>
      <c r="Z304" s="51"/>
      <c r="AA304" s="51"/>
      <c r="AC304" s="51"/>
      <c r="AD304" s="51"/>
      <c r="AE304" s="51"/>
      <c r="AG304" s="51"/>
      <c r="AH304" s="51"/>
      <c r="AL304" s="51"/>
    </row>
    <row r="305" spans="9:38" ht="15" thickBot="1" x14ac:dyDescent="0.4">
      <c r="I305" s="51"/>
      <c r="M305" s="51"/>
      <c r="Q305" s="109" t="s">
        <v>447</v>
      </c>
      <c r="R305" s="114">
        <v>931.24</v>
      </c>
      <c r="U305" s="108">
        <v>43641</v>
      </c>
      <c r="V305" s="51"/>
      <c r="W305" s="51"/>
      <c r="Y305" s="51"/>
      <c r="Z305" s="51"/>
      <c r="AA305" s="51"/>
      <c r="AC305" s="51"/>
      <c r="AD305" s="51"/>
      <c r="AE305" s="51"/>
      <c r="AG305" s="51"/>
      <c r="AH305" s="51"/>
      <c r="AL305" s="51"/>
    </row>
    <row r="306" spans="9:38" ht="15" thickBot="1" x14ac:dyDescent="0.4">
      <c r="I306" s="51"/>
      <c r="M306" s="51"/>
      <c r="Q306" s="109" t="s">
        <v>448</v>
      </c>
      <c r="R306" s="114">
        <v>2166.85</v>
      </c>
      <c r="U306" s="108">
        <v>43641</v>
      </c>
      <c r="V306" s="51"/>
      <c r="W306" s="51"/>
      <c r="Y306" s="51"/>
      <c r="Z306" s="51"/>
      <c r="AA306" s="51"/>
      <c r="AC306" s="51"/>
      <c r="AD306" s="51"/>
      <c r="AE306" s="51"/>
      <c r="AG306" s="51"/>
      <c r="AH306" s="51"/>
      <c r="AL306" s="51"/>
    </row>
    <row r="307" spans="9:38" ht="15" thickBot="1" x14ac:dyDescent="0.4">
      <c r="I307" s="51"/>
      <c r="M307" s="51"/>
      <c r="Q307" s="109" t="s">
        <v>449</v>
      </c>
      <c r="R307" s="114">
        <v>8244.59</v>
      </c>
      <c r="U307" s="108">
        <v>43641</v>
      </c>
      <c r="V307" s="51"/>
      <c r="W307" s="51"/>
      <c r="Y307" s="51"/>
      <c r="Z307" s="51"/>
      <c r="AA307" s="51"/>
      <c r="AC307" s="51"/>
      <c r="AD307" s="51"/>
      <c r="AE307" s="51"/>
      <c r="AG307" s="51"/>
      <c r="AH307" s="51"/>
      <c r="AL307" s="51"/>
    </row>
    <row r="308" spans="9:38" ht="15" thickBot="1" x14ac:dyDescent="0.4">
      <c r="I308" s="51"/>
      <c r="M308" s="51"/>
      <c r="Q308" s="109" t="s">
        <v>450</v>
      </c>
      <c r="R308" s="114">
        <v>1058.5</v>
      </c>
      <c r="U308" s="108">
        <v>43641</v>
      </c>
      <c r="V308" s="51"/>
      <c r="W308" s="51"/>
      <c r="Y308" s="51"/>
      <c r="Z308" s="51"/>
      <c r="AA308" s="51"/>
      <c r="AC308" s="51"/>
      <c r="AD308" s="51"/>
      <c r="AE308" s="51"/>
      <c r="AG308" s="51"/>
      <c r="AH308" s="51"/>
      <c r="AL308" s="51"/>
    </row>
    <row r="309" spans="9:38" ht="15" thickBot="1" x14ac:dyDescent="0.4">
      <c r="I309" s="51"/>
      <c r="M309" s="51"/>
      <c r="Q309" s="109" t="s">
        <v>451</v>
      </c>
      <c r="R309" s="114">
        <v>289.64999999999998</v>
      </c>
      <c r="U309" s="108">
        <v>43641</v>
      </c>
      <c r="V309" s="51"/>
      <c r="W309" s="51"/>
      <c r="Y309" s="51"/>
      <c r="Z309" s="51"/>
      <c r="AA309" s="51"/>
      <c r="AC309" s="51"/>
      <c r="AD309" s="51"/>
      <c r="AE309" s="51"/>
      <c r="AG309" s="51"/>
      <c r="AH309" s="51"/>
      <c r="AL309" s="51"/>
    </row>
    <row r="310" spans="9:38" ht="15" thickBot="1" x14ac:dyDescent="0.4">
      <c r="I310" s="51"/>
      <c r="M310" s="51"/>
      <c r="Q310" s="109" t="s">
        <v>452</v>
      </c>
      <c r="R310" s="114">
        <v>855.69</v>
      </c>
      <c r="U310" s="108">
        <v>43641</v>
      </c>
      <c r="V310" s="51"/>
      <c r="W310" s="51"/>
      <c r="Y310" s="51"/>
      <c r="Z310" s="51"/>
      <c r="AA310" s="51"/>
      <c r="AC310" s="51"/>
      <c r="AD310" s="51"/>
      <c r="AE310" s="51"/>
      <c r="AG310" s="51"/>
      <c r="AH310" s="51"/>
      <c r="AL310" s="51"/>
    </row>
    <row r="311" spans="9:38" ht="15" thickBot="1" x14ac:dyDescent="0.4">
      <c r="I311" s="51"/>
      <c r="M311" s="51"/>
      <c r="Q311" s="109" t="s">
        <v>453</v>
      </c>
      <c r="R311" s="114">
        <v>2452.98</v>
      </c>
      <c r="U311" s="108">
        <v>43641</v>
      </c>
      <c r="V311" s="51"/>
      <c r="W311" s="51"/>
      <c r="Y311" s="51"/>
      <c r="Z311" s="51"/>
      <c r="AA311" s="51"/>
      <c r="AC311" s="51"/>
      <c r="AD311" s="51"/>
      <c r="AE311" s="51"/>
      <c r="AG311" s="51"/>
      <c r="AH311" s="51"/>
      <c r="AL311" s="51"/>
    </row>
    <row r="312" spans="9:38" ht="15" thickBot="1" x14ac:dyDescent="0.4">
      <c r="I312" s="51"/>
      <c r="M312" s="51"/>
      <c r="Q312" s="109" t="s">
        <v>454</v>
      </c>
      <c r="R312" s="114">
        <v>2.99</v>
      </c>
      <c r="U312" s="108">
        <v>43641</v>
      </c>
      <c r="V312" s="51"/>
      <c r="W312" s="51"/>
      <c r="Y312" s="51"/>
      <c r="Z312" s="51"/>
      <c r="AA312" s="51"/>
      <c r="AC312" s="51"/>
      <c r="AD312" s="51"/>
      <c r="AE312" s="51"/>
      <c r="AG312" s="51"/>
      <c r="AH312" s="51"/>
      <c r="AL312" s="51"/>
    </row>
    <row r="313" spans="9:38" ht="15" thickBot="1" x14ac:dyDescent="0.4">
      <c r="I313" s="51"/>
      <c r="M313" s="51"/>
      <c r="Q313" s="109" t="s">
        <v>455</v>
      </c>
      <c r="R313" s="114">
        <v>163.38999999999999</v>
      </c>
      <c r="U313" s="108">
        <v>43641</v>
      </c>
      <c r="V313" s="51"/>
      <c r="W313" s="51"/>
      <c r="Y313" s="51"/>
      <c r="Z313" s="51"/>
      <c r="AA313" s="51"/>
      <c r="AC313" s="51"/>
      <c r="AD313" s="51"/>
      <c r="AE313" s="51"/>
      <c r="AG313" s="51"/>
      <c r="AH313" s="51"/>
      <c r="AL313" s="51"/>
    </row>
    <row r="314" spans="9:38" ht="15" thickBot="1" x14ac:dyDescent="0.4">
      <c r="I314" s="51"/>
      <c r="M314" s="51"/>
      <c r="Q314" s="109" t="s">
        <v>456</v>
      </c>
      <c r="R314" s="114">
        <v>3787.51</v>
      </c>
      <c r="U314" s="108">
        <v>43641</v>
      </c>
      <c r="V314" s="51"/>
      <c r="W314" s="51"/>
      <c r="Y314" s="51"/>
      <c r="Z314" s="51"/>
      <c r="AA314" s="51"/>
      <c r="AC314" s="51"/>
      <c r="AD314" s="51"/>
      <c r="AE314" s="51"/>
      <c r="AG314" s="51"/>
      <c r="AH314" s="51"/>
      <c r="AL314" s="51"/>
    </row>
    <row r="315" spans="9:38" ht="15" thickBot="1" x14ac:dyDescent="0.4">
      <c r="I315" s="51"/>
      <c r="M315" s="51"/>
      <c r="Q315" s="109" t="s">
        <v>457</v>
      </c>
      <c r="R315" s="114">
        <v>364.35</v>
      </c>
      <c r="U315" s="108">
        <v>43641</v>
      </c>
      <c r="V315" s="51"/>
      <c r="W315" s="51"/>
      <c r="Y315" s="51"/>
      <c r="Z315" s="51"/>
      <c r="AA315" s="51"/>
      <c r="AC315" s="51"/>
      <c r="AD315" s="51"/>
      <c r="AE315" s="51"/>
      <c r="AG315" s="51"/>
      <c r="AH315" s="51"/>
      <c r="AL315" s="51"/>
    </row>
    <row r="316" spans="9:38" ht="15" thickBot="1" x14ac:dyDescent="0.4">
      <c r="I316" s="51"/>
      <c r="M316" s="51"/>
      <c r="Q316" s="109" t="s">
        <v>458</v>
      </c>
      <c r="R316" s="114">
        <v>1879.98</v>
      </c>
      <c r="U316" s="108">
        <v>43641</v>
      </c>
      <c r="V316" s="51"/>
      <c r="W316" s="51"/>
      <c r="Y316" s="51"/>
      <c r="Z316" s="51"/>
      <c r="AA316" s="51"/>
      <c r="AC316" s="51"/>
      <c r="AD316" s="51"/>
      <c r="AE316" s="51"/>
      <c r="AG316" s="51"/>
      <c r="AH316" s="51"/>
      <c r="AL316" s="51"/>
    </row>
    <row r="317" spans="9:38" ht="15" thickBot="1" x14ac:dyDescent="0.4">
      <c r="I317" s="51"/>
      <c r="M317" s="51"/>
      <c r="Q317" s="109" t="s">
        <v>459</v>
      </c>
      <c r="R317" s="114">
        <v>477.42</v>
      </c>
      <c r="U317" s="108">
        <v>43641</v>
      </c>
      <c r="V317" s="51"/>
      <c r="W317" s="51"/>
      <c r="Y317" s="51"/>
      <c r="Z317" s="51"/>
      <c r="AA317" s="51"/>
      <c r="AC317" s="51"/>
      <c r="AD317" s="51"/>
      <c r="AE317" s="51"/>
      <c r="AG317" s="51"/>
      <c r="AH317" s="51"/>
      <c r="AL317" s="51"/>
    </row>
    <row r="318" spans="9:38" ht="15" thickBot="1" x14ac:dyDescent="0.4">
      <c r="I318" s="51"/>
      <c r="M318" s="51"/>
      <c r="Q318" s="109" t="s">
        <v>460</v>
      </c>
      <c r="R318" s="114">
        <v>359.81</v>
      </c>
      <c r="U318" s="108">
        <v>43641</v>
      </c>
      <c r="V318" s="51"/>
      <c r="W318" s="51"/>
      <c r="Y318" s="51"/>
      <c r="Z318" s="51"/>
      <c r="AA318" s="51"/>
      <c r="AC318" s="51"/>
      <c r="AD318" s="51"/>
      <c r="AE318" s="51"/>
      <c r="AG318" s="51"/>
      <c r="AH318" s="51"/>
      <c r="AL318" s="51"/>
    </row>
    <row r="319" spans="9:38" ht="15" thickBot="1" x14ac:dyDescent="0.4">
      <c r="I319" s="51"/>
      <c r="M319" s="51"/>
      <c r="Q319" s="109" t="s">
        <v>461</v>
      </c>
      <c r="R319" s="114">
        <v>345.82</v>
      </c>
      <c r="U319" s="108">
        <v>43641</v>
      </c>
      <c r="V319" s="51"/>
      <c r="W319" s="51"/>
      <c r="Y319" s="51"/>
      <c r="Z319" s="51"/>
      <c r="AA319" s="51"/>
      <c r="AC319" s="51"/>
      <c r="AD319" s="51"/>
      <c r="AE319" s="51"/>
      <c r="AG319" s="51"/>
      <c r="AH319" s="51"/>
      <c r="AL319" s="51"/>
    </row>
    <row r="320" spans="9:38" ht="15" thickBot="1" x14ac:dyDescent="0.4">
      <c r="I320" s="51"/>
      <c r="M320" s="51"/>
      <c r="Q320" s="109" t="s">
        <v>462</v>
      </c>
      <c r="R320" s="114">
        <v>55</v>
      </c>
      <c r="U320" s="108">
        <v>43641</v>
      </c>
      <c r="V320" s="51"/>
      <c r="W320" s="51"/>
      <c r="Y320" s="51"/>
      <c r="Z320" s="51"/>
      <c r="AA320" s="51"/>
      <c r="AC320" s="51"/>
      <c r="AD320" s="51"/>
      <c r="AE320" s="51"/>
      <c r="AG320" s="51"/>
      <c r="AH320" s="51"/>
      <c r="AL320" s="51"/>
    </row>
    <row r="321" spans="9:38" ht="15" thickBot="1" x14ac:dyDescent="0.4">
      <c r="I321" s="51"/>
      <c r="M321" s="51"/>
      <c r="Q321" s="109" t="s">
        <v>463</v>
      </c>
      <c r="R321" s="114">
        <v>362.29</v>
      </c>
      <c r="U321" s="108">
        <v>43641</v>
      </c>
      <c r="V321" s="51"/>
      <c r="W321" s="51"/>
      <c r="Y321" s="51"/>
      <c r="Z321" s="51"/>
      <c r="AA321" s="51"/>
      <c r="AC321" s="51"/>
      <c r="AD321" s="51"/>
      <c r="AE321" s="51"/>
      <c r="AG321" s="51"/>
      <c r="AH321" s="51"/>
      <c r="AL321" s="51"/>
    </row>
    <row r="322" spans="9:38" ht="15" thickBot="1" x14ac:dyDescent="0.4">
      <c r="I322" s="51"/>
      <c r="M322" s="51"/>
      <c r="Q322" s="109" t="s">
        <v>464</v>
      </c>
      <c r="R322" s="114">
        <v>335.95</v>
      </c>
      <c r="U322" s="108">
        <v>43641</v>
      </c>
      <c r="V322" s="51"/>
      <c r="W322" s="51"/>
      <c r="Y322" s="51"/>
      <c r="Z322" s="51"/>
      <c r="AA322" s="51"/>
      <c r="AC322" s="51"/>
      <c r="AD322" s="51"/>
      <c r="AE322" s="51"/>
      <c r="AG322" s="51"/>
      <c r="AH322" s="51"/>
      <c r="AL322" s="51"/>
    </row>
    <row r="323" spans="9:38" ht="15" thickBot="1" x14ac:dyDescent="0.4">
      <c r="I323" s="51"/>
      <c r="M323" s="51"/>
      <c r="Q323" s="109" t="s">
        <v>465</v>
      </c>
      <c r="R323" s="114">
        <v>1485.07</v>
      </c>
      <c r="U323" s="108">
        <v>43641</v>
      </c>
      <c r="V323" s="51"/>
      <c r="W323" s="51"/>
      <c r="Y323" s="51"/>
      <c r="Z323" s="51"/>
      <c r="AA323" s="51"/>
      <c r="AC323" s="51"/>
      <c r="AD323" s="51"/>
      <c r="AE323" s="51"/>
      <c r="AG323" s="51"/>
      <c r="AH323" s="51"/>
      <c r="AL323" s="51"/>
    </row>
    <row r="324" spans="9:38" ht="15" thickBot="1" x14ac:dyDescent="0.4">
      <c r="I324" s="51"/>
      <c r="M324" s="51"/>
      <c r="Q324" s="109" t="s">
        <v>466</v>
      </c>
      <c r="R324" s="114">
        <v>414.94</v>
      </c>
      <c r="U324" s="108">
        <v>43641</v>
      </c>
      <c r="V324" s="51"/>
      <c r="W324" s="51"/>
      <c r="Y324" s="51"/>
      <c r="Z324" s="51"/>
      <c r="AA324" s="51"/>
      <c r="AC324" s="51"/>
      <c r="AD324" s="51"/>
      <c r="AE324" s="51"/>
      <c r="AG324" s="51"/>
      <c r="AH324" s="51"/>
      <c r="AL324" s="51"/>
    </row>
    <row r="325" spans="9:38" ht="15" thickBot="1" x14ac:dyDescent="0.4">
      <c r="I325" s="51"/>
      <c r="M325" s="51"/>
      <c r="Q325" s="109" t="s">
        <v>467</v>
      </c>
      <c r="R325" s="114">
        <v>173.14</v>
      </c>
      <c r="U325" s="108">
        <v>43641</v>
      </c>
      <c r="V325" s="51"/>
      <c r="W325" s="51"/>
      <c r="Y325" s="51"/>
      <c r="Z325" s="51"/>
      <c r="AA325" s="51"/>
      <c r="AC325" s="51"/>
      <c r="AD325" s="51"/>
      <c r="AE325" s="51"/>
      <c r="AG325" s="51"/>
      <c r="AH325" s="51"/>
      <c r="AL325" s="51"/>
    </row>
    <row r="326" spans="9:38" x14ac:dyDescent="0.35">
      <c r="I326" s="51"/>
      <c r="M326" s="51"/>
      <c r="Q326"/>
      <c r="R326" s="116"/>
      <c r="V326" s="51"/>
      <c r="W326" s="51"/>
      <c r="Y326" s="51"/>
      <c r="Z326" s="51"/>
      <c r="AA326" s="51"/>
      <c r="AC326" s="51"/>
      <c r="AD326" s="51"/>
      <c r="AE326" s="51"/>
      <c r="AG326" s="51"/>
      <c r="AH326" s="51"/>
      <c r="AL326" s="51"/>
    </row>
    <row r="327" spans="9:38" x14ac:dyDescent="0.35">
      <c r="I327" s="51"/>
      <c r="M327" s="51"/>
      <c r="Q327"/>
      <c r="R327" s="116"/>
      <c r="V327" s="51"/>
      <c r="W327" s="51"/>
      <c r="Y327" s="51"/>
      <c r="Z327" s="51"/>
      <c r="AA327" s="51"/>
      <c r="AC327" s="51"/>
      <c r="AD327" s="51"/>
      <c r="AE327" s="51"/>
      <c r="AG327" s="51"/>
      <c r="AH327" s="51"/>
      <c r="AL327" s="51"/>
    </row>
    <row r="328" spans="9:38" x14ac:dyDescent="0.35">
      <c r="I328" s="51"/>
      <c r="M328" s="51"/>
      <c r="Q328"/>
      <c r="R328" s="116"/>
      <c r="V328" s="51"/>
      <c r="W328" s="51"/>
      <c r="Y328" s="51"/>
      <c r="Z328" s="51"/>
      <c r="AA328" s="51"/>
      <c r="AC328" s="51"/>
      <c r="AD328" s="51"/>
      <c r="AE328" s="51"/>
      <c r="AG328" s="51"/>
      <c r="AH328" s="51"/>
      <c r="AL328" s="51"/>
    </row>
    <row r="329" spans="9:38" x14ac:dyDescent="0.35">
      <c r="I329" s="51"/>
      <c r="M329" s="51"/>
      <c r="Q329"/>
      <c r="R329" s="116"/>
      <c r="V329" s="51"/>
      <c r="W329" s="51"/>
      <c r="Y329" s="51"/>
      <c r="Z329" s="51"/>
      <c r="AA329" s="51"/>
      <c r="AC329" s="51"/>
      <c r="AD329" s="51"/>
      <c r="AE329" s="51"/>
      <c r="AG329" s="51"/>
      <c r="AH329" s="51"/>
      <c r="AL329" s="51"/>
    </row>
    <row r="330" spans="9:38" x14ac:dyDescent="0.35">
      <c r="I330" s="51"/>
      <c r="M330" s="51"/>
      <c r="Q330"/>
      <c r="R330" s="116"/>
      <c r="V330" s="51"/>
      <c r="W330" s="51"/>
      <c r="Y330" s="51"/>
      <c r="Z330" s="51"/>
      <c r="AA330" s="51"/>
      <c r="AC330" s="51"/>
      <c r="AD330" s="51"/>
      <c r="AE330" s="51"/>
      <c r="AG330" s="51"/>
      <c r="AH330" s="51"/>
      <c r="AL330" s="51"/>
    </row>
    <row r="331" spans="9:38" x14ac:dyDescent="0.35">
      <c r="I331" s="51"/>
      <c r="M331" s="51"/>
      <c r="Q331"/>
      <c r="R331" s="116"/>
      <c r="V331" s="51"/>
      <c r="W331" s="51"/>
      <c r="Y331" s="51"/>
      <c r="Z331" s="51"/>
      <c r="AA331" s="51"/>
      <c r="AC331" s="51"/>
      <c r="AD331" s="51"/>
      <c r="AE331" s="51"/>
      <c r="AG331" s="51"/>
      <c r="AH331" s="51"/>
      <c r="AL331" s="51"/>
    </row>
    <row r="332" spans="9:38" x14ac:dyDescent="0.35">
      <c r="I332" s="51"/>
      <c r="M332" s="51"/>
      <c r="Q332"/>
      <c r="R332" s="116"/>
      <c r="V332" s="51"/>
      <c r="W332" s="51"/>
      <c r="Y332" s="51"/>
      <c r="Z332" s="51"/>
      <c r="AA332" s="51"/>
      <c r="AC332" s="51"/>
      <c r="AD332" s="51"/>
      <c r="AE332" s="51"/>
      <c r="AG332" s="51"/>
      <c r="AH332" s="51"/>
      <c r="AL332" s="51"/>
    </row>
    <row r="333" spans="9:38" x14ac:dyDescent="0.35">
      <c r="I333" s="51"/>
      <c r="M333" s="51"/>
      <c r="Q333"/>
      <c r="R333" s="116"/>
      <c r="V333" s="51"/>
      <c r="W333" s="51"/>
      <c r="Y333" s="51"/>
      <c r="Z333" s="51"/>
      <c r="AA333" s="51"/>
      <c r="AC333" s="51"/>
      <c r="AD333" s="51"/>
      <c r="AE333" s="51"/>
      <c r="AG333" s="51"/>
      <c r="AH333" s="51"/>
      <c r="AL333" s="51"/>
    </row>
    <row r="334" spans="9:38" x14ac:dyDescent="0.35">
      <c r="I334" s="51"/>
      <c r="M334" s="51"/>
      <c r="Q334"/>
      <c r="R334" s="116"/>
      <c r="V334" s="51"/>
      <c r="W334" s="51"/>
      <c r="Y334" s="51"/>
      <c r="Z334" s="51"/>
      <c r="AA334" s="51"/>
      <c r="AC334" s="51"/>
      <c r="AD334" s="51"/>
      <c r="AE334" s="51"/>
      <c r="AG334" s="51"/>
      <c r="AH334" s="51"/>
      <c r="AL334" s="51"/>
    </row>
    <row r="335" spans="9:38" x14ac:dyDescent="0.35">
      <c r="I335" s="51"/>
      <c r="M335" s="51"/>
      <c r="Q335"/>
      <c r="R335" s="116"/>
      <c r="V335" s="51"/>
      <c r="W335" s="51"/>
      <c r="Y335" s="51"/>
      <c r="Z335" s="51"/>
      <c r="AA335" s="51"/>
      <c r="AC335" s="51"/>
      <c r="AD335" s="51"/>
      <c r="AE335" s="51"/>
      <c r="AG335" s="51"/>
      <c r="AH335" s="51"/>
      <c r="AL335" s="51"/>
    </row>
    <row r="336" spans="9:38" x14ac:dyDescent="0.35">
      <c r="I336" s="51"/>
      <c r="M336" s="51"/>
      <c r="Q336"/>
      <c r="R336" s="116"/>
      <c r="V336" s="51"/>
      <c r="W336" s="51"/>
      <c r="Y336" s="51"/>
      <c r="Z336" s="51"/>
      <c r="AA336" s="51"/>
      <c r="AC336" s="51"/>
      <c r="AD336" s="51"/>
      <c r="AE336" s="51"/>
      <c r="AG336" s="51"/>
      <c r="AH336" s="51"/>
      <c r="AL336" s="51"/>
    </row>
    <row r="337" spans="9:38" x14ac:dyDescent="0.35">
      <c r="I337" s="51"/>
      <c r="M337" s="51"/>
      <c r="Q337"/>
      <c r="R337" s="116"/>
      <c r="V337" s="51"/>
      <c r="W337" s="51"/>
      <c r="Y337" s="51"/>
      <c r="Z337" s="51"/>
      <c r="AA337" s="51"/>
      <c r="AC337" s="51"/>
      <c r="AD337" s="51"/>
      <c r="AE337" s="51"/>
      <c r="AG337" s="51"/>
      <c r="AH337" s="51"/>
      <c r="AL337" s="51"/>
    </row>
    <row r="338" spans="9:38" x14ac:dyDescent="0.35">
      <c r="I338" s="51"/>
      <c r="M338" s="51"/>
      <c r="Q338"/>
      <c r="R338" s="116"/>
      <c r="V338" s="51"/>
      <c r="W338" s="51"/>
      <c r="Y338" s="51"/>
      <c r="Z338" s="51"/>
      <c r="AA338" s="51"/>
      <c r="AC338" s="51"/>
      <c r="AD338" s="51"/>
      <c r="AE338" s="51"/>
      <c r="AG338" s="51"/>
      <c r="AH338" s="51"/>
      <c r="AL338" s="51"/>
    </row>
    <row r="339" spans="9:38" x14ac:dyDescent="0.35">
      <c r="I339" s="51"/>
      <c r="M339" s="51"/>
      <c r="Q339"/>
      <c r="R339" s="116"/>
      <c r="V339" s="51"/>
      <c r="W339" s="51"/>
      <c r="Y339" s="51"/>
      <c r="Z339" s="51"/>
      <c r="AA339" s="51"/>
      <c r="AC339" s="51"/>
      <c r="AD339" s="51"/>
      <c r="AE339" s="51"/>
      <c r="AG339" s="51"/>
      <c r="AH339" s="51"/>
      <c r="AL339" s="51"/>
    </row>
    <row r="340" spans="9:38" x14ac:dyDescent="0.35">
      <c r="I340" s="51"/>
      <c r="M340" s="51"/>
      <c r="Q340"/>
      <c r="R340" s="116"/>
      <c r="V340" s="51"/>
      <c r="W340" s="51"/>
      <c r="Y340" s="51"/>
      <c r="Z340" s="51"/>
      <c r="AA340" s="51"/>
      <c r="AC340" s="51"/>
      <c r="AD340" s="51"/>
      <c r="AE340" s="51"/>
      <c r="AG340" s="51"/>
      <c r="AH340" s="51"/>
      <c r="AL340" s="51"/>
    </row>
    <row r="341" spans="9:38" x14ac:dyDescent="0.35">
      <c r="I341" s="51"/>
      <c r="M341" s="51"/>
      <c r="Q341"/>
      <c r="R341" s="116"/>
      <c r="V341" s="51"/>
      <c r="W341" s="51"/>
      <c r="Y341" s="51"/>
      <c r="Z341" s="51"/>
      <c r="AA341" s="51"/>
      <c r="AC341" s="51"/>
      <c r="AD341" s="51"/>
      <c r="AE341" s="51"/>
      <c r="AG341" s="51"/>
      <c r="AH341" s="51"/>
      <c r="AL341" s="51"/>
    </row>
    <row r="342" spans="9:38" x14ac:dyDescent="0.35">
      <c r="I342" s="51"/>
      <c r="M342" s="51"/>
      <c r="Q342"/>
      <c r="R342" s="116"/>
      <c r="V342" s="51"/>
      <c r="W342" s="51"/>
      <c r="Y342" s="51"/>
      <c r="Z342" s="51"/>
      <c r="AA342" s="51"/>
      <c r="AC342" s="51"/>
      <c r="AD342" s="51"/>
      <c r="AE342" s="51"/>
      <c r="AG342" s="51"/>
      <c r="AH342" s="51"/>
      <c r="AL342" s="51"/>
    </row>
    <row r="343" spans="9:38" x14ac:dyDescent="0.35">
      <c r="I343" s="51"/>
      <c r="M343" s="51"/>
      <c r="Q343"/>
      <c r="R343" s="116"/>
      <c r="V343" s="51"/>
      <c r="W343" s="51"/>
      <c r="Y343" s="51"/>
      <c r="Z343" s="51"/>
      <c r="AA343" s="51"/>
      <c r="AC343" s="51"/>
      <c r="AD343" s="51"/>
      <c r="AE343" s="51"/>
      <c r="AG343" s="51"/>
      <c r="AH343" s="51"/>
      <c r="AL343" s="51"/>
    </row>
    <row r="344" spans="9:38" x14ac:dyDescent="0.35">
      <c r="I344" s="51"/>
      <c r="M344" s="51"/>
      <c r="Q344"/>
      <c r="R344" s="116"/>
      <c r="V344" s="51"/>
      <c r="W344" s="51"/>
      <c r="Y344" s="51"/>
      <c r="Z344" s="51"/>
      <c r="AA344" s="51"/>
      <c r="AC344" s="51"/>
      <c r="AD344" s="51"/>
      <c r="AE344" s="51"/>
      <c r="AG344" s="51"/>
      <c r="AH344" s="51"/>
      <c r="AL344" s="51"/>
    </row>
    <row r="345" spans="9:38" x14ac:dyDescent="0.35">
      <c r="I345" s="51"/>
      <c r="M345" s="51"/>
      <c r="Q345"/>
      <c r="R345" s="116"/>
      <c r="V345" s="51"/>
      <c r="W345" s="51"/>
      <c r="Y345" s="51"/>
      <c r="Z345" s="51"/>
      <c r="AA345" s="51"/>
      <c r="AC345" s="51"/>
      <c r="AD345" s="51"/>
      <c r="AE345" s="51"/>
      <c r="AG345" s="51"/>
      <c r="AH345" s="51"/>
      <c r="AL345" s="51"/>
    </row>
    <row r="346" spans="9:38" x14ac:dyDescent="0.35">
      <c r="I346" s="51"/>
      <c r="M346" s="51"/>
      <c r="Q346"/>
      <c r="R346" s="116"/>
      <c r="V346" s="51"/>
      <c r="W346" s="51"/>
      <c r="Y346" s="51"/>
      <c r="Z346" s="51"/>
      <c r="AA346" s="51"/>
      <c r="AC346" s="51"/>
      <c r="AD346" s="51"/>
      <c r="AE346" s="51"/>
      <c r="AG346" s="51"/>
      <c r="AH346" s="51"/>
      <c r="AL346" s="51"/>
    </row>
    <row r="347" spans="9:38" x14ac:dyDescent="0.35">
      <c r="I347" s="51"/>
      <c r="M347" s="51"/>
      <c r="Q347"/>
      <c r="R347" s="116"/>
      <c r="V347" s="51"/>
      <c r="W347" s="51"/>
      <c r="Y347" s="51"/>
      <c r="Z347" s="51"/>
      <c r="AA347" s="51"/>
      <c r="AC347" s="51"/>
      <c r="AD347" s="51"/>
      <c r="AE347" s="51"/>
      <c r="AG347" s="51"/>
      <c r="AH347" s="51"/>
      <c r="AL347" s="51"/>
    </row>
    <row r="348" spans="9:38" x14ac:dyDescent="0.35">
      <c r="I348" s="51"/>
      <c r="M348" s="51"/>
      <c r="Q348"/>
      <c r="R348" s="116"/>
      <c r="V348" s="51"/>
      <c r="W348" s="51"/>
      <c r="Y348" s="51"/>
      <c r="Z348" s="51"/>
      <c r="AA348" s="51"/>
      <c r="AC348" s="51"/>
      <c r="AD348" s="51"/>
      <c r="AE348" s="51"/>
      <c r="AG348" s="51"/>
      <c r="AH348" s="51"/>
      <c r="AL348" s="51"/>
    </row>
    <row r="349" spans="9:38" x14ac:dyDescent="0.35">
      <c r="I349" s="51"/>
      <c r="M349" s="51"/>
      <c r="Q349"/>
      <c r="R349" s="116"/>
      <c r="V349" s="51"/>
      <c r="W349" s="51"/>
      <c r="Y349" s="51"/>
      <c r="Z349" s="51"/>
      <c r="AA349" s="51"/>
      <c r="AC349" s="51"/>
      <c r="AD349" s="51"/>
      <c r="AE349" s="51"/>
      <c r="AG349" s="51"/>
      <c r="AH349" s="51"/>
      <c r="AL349" s="51"/>
    </row>
    <row r="350" spans="9:38" x14ac:dyDescent="0.35">
      <c r="I350" s="51"/>
      <c r="M350" s="51"/>
      <c r="Q350"/>
      <c r="R350" s="116"/>
      <c r="V350" s="51"/>
      <c r="W350" s="51"/>
      <c r="Y350" s="51"/>
      <c r="Z350" s="51"/>
      <c r="AA350" s="51"/>
      <c r="AC350" s="51"/>
      <c r="AD350" s="51"/>
      <c r="AE350" s="51"/>
      <c r="AG350" s="51"/>
      <c r="AH350" s="51"/>
      <c r="AL350" s="51"/>
    </row>
    <row r="351" spans="9:38" x14ac:dyDescent="0.35">
      <c r="I351" s="51"/>
      <c r="M351" s="51"/>
      <c r="Q351"/>
      <c r="R351" s="116"/>
      <c r="V351" s="51"/>
      <c r="W351" s="51"/>
      <c r="Y351" s="51"/>
      <c r="Z351" s="51"/>
      <c r="AA351" s="51"/>
      <c r="AC351" s="51"/>
      <c r="AD351" s="51"/>
      <c r="AE351" s="51"/>
      <c r="AG351" s="51"/>
      <c r="AH351" s="51"/>
      <c r="AL351" s="51"/>
    </row>
    <row r="352" spans="9:38" x14ac:dyDescent="0.35">
      <c r="I352" s="51"/>
      <c r="M352" s="51"/>
      <c r="Q352"/>
      <c r="R352" s="116"/>
      <c r="V352" s="51"/>
      <c r="W352" s="51"/>
      <c r="Y352" s="51"/>
      <c r="Z352" s="51"/>
      <c r="AA352" s="51"/>
      <c r="AC352" s="51"/>
      <c r="AD352" s="51"/>
      <c r="AE352" s="51"/>
      <c r="AG352" s="51"/>
      <c r="AH352" s="51"/>
      <c r="AL352" s="51"/>
    </row>
    <row r="353" spans="9:38" x14ac:dyDescent="0.35">
      <c r="I353" s="51"/>
      <c r="M353" s="51"/>
      <c r="Q353"/>
      <c r="R353" s="116"/>
      <c r="V353" s="51"/>
      <c r="W353" s="51"/>
      <c r="Y353" s="51"/>
      <c r="Z353" s="51"/>
      <c r="AA353" s="51"/>
      <c r="AC353" s="51"/>
      <c r="AD353" s="51"/>
      <c r="AE353" s="51"/>
      <c r="AG353" s="51"/>
      <c r="AH353" s="51"/>
      <c r="AL353" s="51"/>
    </row>
    <row r="354" spans="9:38" x14ac:dyDescent="0.35">
      <c r="I354" s="51"/>
      <c r="M354" s="51"/>
      <c r="Q354"/>
      <c r="R354" s="116"/>
      <c r="V354" s="51"/>
      <c r="W354" s="51"/>
      <c r="Y354" s="51"/>
      <c r="Z354" s="51"/>
      <c r="AA354" s="51"/>
      <c r="AC354" s="51"/>
      <c r="AD354" s="51"/>
      <c r="AE354" s="51"/>
      <c r="AG354" s="51"/>
      <c r="AH354" s="51"/>
      <c r="AL354" s="51"/>
    </row>
    <row r="355" spans="9:38" x14ac:dyDescent="0.35">
      <c r="I355" s="51"/>
      <c r="M355" s="51"/>
      <c r="Q355"/>
      <c r="R355" s="116"/>
      <c r="V355" s="51"/>
      <c r="W355" s="51"/>
      <c r="Y355" s="51"/>
      <c r="Z355" s="51"/>
      <c r="AA355" s="51"/>
      <c r="AC355" s="51"/>
      <c r="AD355" s="51"/>
      <c r="AE355" s="51"/>
      <c r="AG355" s="51"/>
      <c r="AH355" s="51"/>
      <c r="AL355" s="51"/>
    </row>
    <row r="356" spans="9:38" x14ac:dyDescent="0.35">
      <c r="I356" s="51"/>
      <c r="M356" s="51"/>
      <c r="Q356"/>
      <c r="R356" s="116"/>
      <c r="V356" s="51"/>
      <c r="W356" s="51"/>
      <c r="Y356" s="51"/>
      <c r="Z356" s="51"/>
      <c r="AA356" s="51"/>
      <c r="AC356" s="51"/>
      <c r="AD356" s="51"/>
      <c r="AE356" s="51"/>
      <c r="AG356" s="51"/>
      <c r="AH356" s="51"/>
      <c r="AL356" s="51"/>
    </row>
    <row r="357" spans="9:38" x14ac:dyDescent="0.35">
      <c r="I357" s="51"/>
      <c r="M357" s="51"/>
      <c r="Q357"/>
      <c r="R357" s="116"/>
      <c r="V357" s="51"/>
      <c r="W357" s="51"/>
      <c r="Y357" s="51"/>
      <c r="Z357" s="51"/>
      <c r="AA357" s="51"/>
      <c r="AC357" s="51"/>
      <c r="AD357" s="51"/>
      <c r="AE357" s="51"/>
      <c r="AG357" s="51"/>
      <c r="AH357" s="51"/>
      <c r="AL357" s="51"/>
    </row>
    <row r="358" spans="9:38" x14ac:dyDescent="0.35">
      <c r="I358" s="51"/>
      <c r="M358" s="51"/>
      <c r="Q358"/>
      <c r="R358" s="116"/>
      <c r="U358" s="20"/>
      <c r="V358" s="51"/>
      <c r="W358" s="51"/>
      <c r="Y358" s="51"/>
      <c r="Z358" s="51"/>
      <c r="AA358" s="51"/>
      <c r="AC358" s="51"/>
      <c r="AD358" s="51"/>
      <c r="AE358" s="51"/>
      <c r="AG358" s="51"/>
      <c r="AH358" s="51"/>
      <c r="AL358" s="51"/>
    </row>
    <row r="359" spans="9:38" x14ac:dyDescent="0.35">
      <c r="I359" s="51"/>
      <c r="M359" s="51"/>
      <c r="Q359"/>
      <c r="R359" s="116"/>
      <c r="V359" s="51"/>
      <c r="W359" s="51"/>
      <c r="Y359" s="51"/>
      <c r="Z359" s="51"/>
      <c r="AA359" s="51"/>
      <c r="AC359" s="51"/>
      <c r="AD359" s="51"/>
      <c r="AE359" s="51"/>
      <c r="AG359" s="51"/>
      <c r="AH359" s="51"/>
      <c r="AL359" s="51"/>
    </row>
    <row r="360" spans="9:38" x14ac:dyDescent="0.35">
      <c r="I360" s="51"/>
      <c r="M360" s="51"/>
      <c r="Q360"/>
      <c r="R360" s="116"/>
      <c r="V360" s="51"/>
      <c r="W360" s="51"/>
      <c r="Y360" s="51"/>
      <c r="Z360" s="51"/>
      <c r="AA360" s="51"/>
      <c r="AC360" s="51"/>
      <c r="AD360" s="51"/>
      <c r="AE360" s="51"/>
      <c r="AG360" s="51"/>
      <c r="AH360" s="51"/>
      <c r="AL360" s="51"/>
    </row>
    <row r="361" spans="9:38" x14ac:dyDescent="0.35">
      <c r="I361" s="51"/>
      <c r="M361" s="51"/>
      <c r="Q361"/>
      <c r="R361" s="116"/>
      <c r="V361" s="51"/>
      <c r="W361" s="51"/>
      <c r="Y361" s="51"/>
      <c r="Z361" s="51"/>
      <c r="AA361" s="51"/>
      <c r="AC361" s="51"/>
      <c r="AD361" s="51"/>
      <c r="AE361" s="51"/>
      <c r="AG361" s="51"/>
      <c r="AH361" s="51"/>
      <c r="AL361" s="51"/>
    </row>
    <row r="362" spans="9:38" x14ac:dyDescent="0.35">
      <c r="I362" s="51"/>
      <c r="M362" s="51"/>
      <c r="Q362"/>
      <c r="R362" s="116"/>
      <c r="V362" s="51"/>
      <c r="W362" s="51"/>
      <c r="Y362" s="51"/>
      <c r="Z362" s="51"/>
      <c r="AA362" s="51"/>
      <c r="AC362" s="51"/>
      <c r="AD362" s="51"/>
      <c r="AE362" s="51"/>
      <c r="AG362" s="51"/>
      <c r="AH362" s="51"/>
      <c r="AL362" s="51"/>
    </row>
    <row r="363" spans="9:38" x14ac:dyDescent="0.35">
      <c r="I363" s="51"/>
      <c r="M363" s="51"/>
      <c r="Q363"/>
      <c r="R363" s="116"/>
      <c r="V363" s="51"/>
      <c r="W363" s="51"/>
      <c r="Y363" s="51"/>
      <c r="Z363" s="51"/>
      <c r="AA363" s="51"/>
      <c r="AC363" s="51"/>
      <c r="AD363" s="51"/>
      <c r="AE363" s="51"/>
      <c r="AG363" s="51"/>
      <c r="AH363" s="51"/>
      <c r="AL363" s="51"/>
    </row>
    <row r="364" spans="9:38" x14ac:dyDescent="0.35">
      <c r="I364" s="51"/>
      <c r="M364" s="51"/>
      <c r="Q364"/>
      <c r="R364" s="116"/>
      <c r="V364" s="51"/>
      <c r="W364" s="51"/>
      <c r="Y364" s="51"/>
      <c r="Z364" s="51"/>
      <c r="AA364" s="51"/>
      <c r="AC364" s="51"/>
      <c r="AD364" s="51"/>
      <c r="AE364" s="51"/>
      <c r="AG364" s="51"/>
      <c r="AH364" s="51"/>
      <c r="AL364" s="51"/>
    </row>
    <row r="365" spans="9:38" x14ac:dyDescent="0.35">
      <c r="I365" s="51"/>
      <c r="M365" s="51"/>
      <c r="Q365"/>
      <c r="R365" s="116"/>
      <c r="V365" s="51"/>
      <c r="W365" s="51"/>
      <c r="Y365" s="51"/>
      <c r="Z365" s="51"/>
      <c r="AA365" s="51"/>
      <c r="AC365" s="51"/>
      <c r="AD365" s="51"/>
      <c r="AE365" s="51"/>
      <c r="AG365" s="51"/>
      <c r="AH365" s="51"/>
      <c r="AL365" s="51"/>
    </row>
    <row r="366" spans="9:38" x14ac:dyDescent="0.35">
      <c r="I366" s="51"/>
      <c r="M366" s="51"/>
      <c r="Q366"/>
      <c r="R366" s="116"/>
      <c r="V366" s="51"/>
      <c r="W366" s="51"/>
      <c r="Y366" s="51"/>
      <c r="Z366" s="51"/>
      <c r="AA366" s="51"/>
      <c r="AC366" s="51"/>
      <c r="AD366" s="51"/>
      <c r="AE366" s="51"/>
      <c r="AG366" s="51"/>
      <c r="AH366" s="51"/>
      <c r="AL366" s="51"/>
    </row>
    <row r="367" spans="9:38" x14ac:dyDescent="0.35">
      <c r="I367" s="51"/>
      <c r="M367" s="51"/>
      <c r="Q367"/>
      <c r="R367" s="116"/>
      <c r="V367" s="51"/>
      <c r="W367" s="51"/>
      <c r="Y367" s="51"/>
      <c r="Z367" s="51"/>
      <c r="AA367" s="51"/>
      <c r="AC367" s="51"/>
      <c r="AD367" s="51"/>
      <c r="AE367" s="51"/>
      <c r="AG367" s="51"/>
      <c r="AH367" s="51"/>
      <c r="AL367" s="51"/>
    </row>
    <row r="368" spans="9:38" x14ac:dyDescent="0.35">
      <c r="I368" s="51"/>
      <c r="M368" s="51"/>
      <c r="Q368"/>
      <c r="R368" s="116"/>
      <c r="V368" s="51"/>
      <c r="W368" s="51"/>
      <c r="Y368" s="51"/>
      <c r="Z368" s="51"/>
      <c r="AA368" s="51"/>
      <c r="AC368" s="51"/>
      <c r="AD368" s="51"/>
      <c r="AE368" s="51"/>
      <c r="AG368" s="51"/>
      <c r="AH368" s="51"/>
      <c r="AL368" s="51"/>
    </row>
    <row r="369" spans="9:38" x14ac:dyDescent="0.35">
      <c r="I369" s="51"/>
      <c r="M369" s="51"/>
      <c r="Q369"/>
      <c r="R369" s="116"/>
      <c r="V369" s="51"/>
      <c r="W369" s="51"/>
      <c r="Y369" s="51"/>
      <c r="Z369" s="51"/>
      <c r="AA369" s="51"/>
      <c r="AC369" s="51"/>
      <c r="AD369" s="51"/>
      <c r="AE369" s="51"/>
      <c r="AG369" s="51"/>
      <c r="AH369" s="51"/>
      <c r="AL369" s="51"/>
    </row>
    <row r="370" spans="9:38" x14ac:dyDescent="0.35">
      <c r="I370" s="51"/>
      <c r="M370" s="51"/>
      <c r="Q370"/>
      <c r="R370" s="116"/>
      <c r="V370" s="51"/>
      <c r="W370" s="51"/>
      <c r="Y370" s="51"/>
      <c r="Z370" s="51"/>
      <c r="AA370" s="51"/>
      <c r="AC370" s="51"/>
      <c r="AD370" s="51"/>
      <c r="AE370" s="51"/>
      <c r="AG370" s="51"/>
      <c r="AH370" s="51"/>
      <c r="AL370" s="51"/>
    </row>
    <row r="371" spans="9:38" x14ac:dyDescent="0.35">
      <c r="I371" s="51"/>
      <c r="M371" s="51"/>
      <c r="Q371"/>
      <c r="R371" s="116"/>
      <c r="V371" s="51"/>
      <c r="W371" s="51"/>
      <c r="Y371" s="51"/>
      <c r="Z371" s="51"/>
      <c r="AA371" s="51"/>
      <c r="AC371" s="51"/>
      <c r="AD371" s="51"/>
      <c r="AE371" s="51"/>
      <c r="AG371" s="51"/>
      <c r="AH371" s="51"/>
      <c r="AL371" s="51"/>
    </row>
    <row r="372" spans="9:38" x14ac:dyDescent="0.35">
      <c r="I372" s="51"/>
      <c r="M372" s="51"/>
      <c r="Q372"/>
      <c r="R372" s="116"/>
      <c r="V372" s="51"/>
      <c r="W372" s="51"/>
      <c r="Y372" s="51"/>
      <c r="Z372" s="51"/>
      <c r="AA372" s="51"/>
      <c r="AC372" s="51"/>
      <c r="AD372" s="51"/>
      <c r="AE372" s="51"/>
      <c r="AG372" s="51"/>
      <c r="AH372" s="51"/>
      <c r="AL372" s="51"/>
    </row>
    <row r="373" spans="9:38" x14ac:dyDescent="0.35">
      <c r="I373" s="51"/>
      <c r="M373" s="51"/>
      <c r="Q373"/>
      <c r="R373" s="116"/>
      <c r="V373" s="51"/>
      <c r="W373" s="51"/>
      <c r="Y373" s="51"/>
      <c r="Z373" s="51"/>
      <c r="AA373" s="51"/>
      <c r="AC373" s="51"/>
      <c r="AD373" s="51"/>
      <c r="AE373" s="51"/>
      <c r="AG373" s="51"/>
      <c r="AH373" s="51"/>
      <c r="AL373" s="51"/>
    </row>
    <row r="374" spans="9:38" x14ac:dyDescent="0.35">
      <c r="I374" s="51"/>
      <c r="M374" s="51"/>
      <c r="Q374"/>
      <c r="R374" s="116"/>
      <c r="V374" s="51"/>
      <c r="W374" s="51"/>
      <c r="Y374" s="51"/>
      <c r="Z374" s="51"/>
      <c r="AA374" s="51"/>
      <c r="AC374" s="51"/>
      <c r="AD374" s="51"/>
      <c r="AE374" s="51"/>
      <c r="AG374" s="51"/>
      <c r="AH374" s="51"/>
      <c r="AL374" s="51"/>
    </row>
    <row r="375" spans="9:38" x14ac:dyDescent="0.35">
      <c r="I375" s="51"/>
      <c r="M375" s="51"/>
      <c r="Q375"/>
      <c r="R375" s="116"/>
      <c r="V375" s="51"/>
      <c r="W375" s="51"/>
      <c r="Y375" s="51"/>
      <c r="Z375" s="51"/>
      <c r="AA375" s="51"/>
      <c r="AC375" s="51"/>
      <c r="AD375" s="51"/>
      <c r="AE375" s="51"/>
      <c r="AG375" s="51"/>
      <c r="AH375" s="51"/>
      <c r="AL375" s="51"/>
    </row>
    <row r="376" spans="9:38" x14ac:dyDescent="0.35">
      <c r="I376" s="51"/>
      <c r="M376" s="51"/>
      <c r="Q376"/>
      <c r="R376" s="116"/>
      <c r="V376" s="51"/>
      <c r="W376" s="51"/>
      <c r="Y376" s="51"/>
      <c r="Z376" s="51"/>
      <c r="AA376" s="51"/>
      <c r="AC376" s="51"/>
      <c r="AD376" s="51"/>
      <c r="AE376" s="51"/>
      <c r="AG376" s="51"/>
      <c r="AH376" s="51"/>
      <c r="AL376" s="51"/>
    </row>
    <row r="377" spans="9:38" x14ac:dyDescent="0.35">
      <c r="I377" s="51"/>
      <c r="M377" s="51"/>
      <c r="Q377"/>
      <c r="R377" s="116"/>
      <c r="V377" s="51"/>
      <c r="W377" s="51"/>
      <c r="Y377" s="51"/>
      <c r="Z377" s="51"/>
      <c r="AA377" s="51"/>
      <c r="AC377" s="51"/>
      <c r="AD377" s="51"/>
      <c r="AE377" s="51"/>
      <c r="AG377" s="51"/>
      <c r="AH377" s="51"/>
      <c r="AL377" s="51"/>
    </row>
    <row r="378" spans="9:38" x14ac:dyDescent="0.35">
      <c r="I378" s="51"/>
      <c r="M378" s="51"/>
      <c r="Q378"/>
      <c r="R378" s="116"/>
      <c r="V378" s="51"/>
      <c r="W378" s="51"/>
      <c r="Y378" s="51"/>
      <c r="Z378" s="51"/>
      <c r="AA378" s="51"/>
      <c r="AC378" s="51"/>
      <c r="AD378" s="51"/>
      <c r="AE378" s="51"/>
      <c r="AG378" s="51"/>
      <c r="AH378" s="51"/>
      <c r="AL378" s="51"/>
    </row>
    <row r="379" spans="9:38" x14ac:dyDescent="0.35">
      <c r="I379" s="51"/>
      <c r="M379" s="51"/>
      <c r="Q379"/>
      <c r="R379" s="116"/>
      <c r="V379" s="51"/>
      <c r="W379" s="51"/>
      <c r="Y379" s="51"/>
      <c r="Z379" s="51"/>
      <c r="AA379" s="51"/>
      <c r="AC379" s="51"/>
      <c r="AD379" s="51"/>
      <c r="AE379" s="51"/>
      <c r="AG379" s="51"/>
      <c r="AH379" s="51"/>
      <c r="AL379" s="51"/>
    </row>
    <row r="380" spans="9:38" x14ac:dyDescent="0.35">
      <c r="I380" s="51"/>
      <c r="M380" s="51"/>
      <c r="Q380"/>
      <c r="R380" s="116"/>
      <c r="V380" s="51"/>
      <c r="W380" s="51"/>
      <c r="Y380" s="51"/>
      <c r="Z380" s="51"/>
      <c r="AA380" s="51"/>
      <c r="AC380" s="51"/>
      <c r="AD380" s="51"/>
      <c r="AE380" s="51"/>
      <c r="AG380" s="51"/>
      <c r="AH380" s="51"/>
      <c r="AL380" s="51"/>
    </row>
    <row r="381" spans="9:38" x14ac:dyDescent="0.35">
      <c r="I381" s="51"/>
      <c r="M381" s="51"/>
      <c r="Q381"/>
      <c r="R381" s="116"/>
      <c r="V381" s="51"/>
      <c r="W381" s="51"/>
      <c r="Y381" s="51"/>
      <c r="Z381" s="51"/>
      <c r="AA381" s="51"/>
      <c r="AC381" s="51"/>
      <c r="AD381" s="51"/>
      <c r="AE381" s="51"/>
      <c r="AG381" s="51"/>
      <c r="AH381" s="51"/>
      <c r="AL381" s="51"/>
    </row>
    <row r="382" spans="9:38" x14ac:dyDescent="0.35">
      <c r="I382" s="51"/>
      <c r="M382" s="51"/>
      <c r="Q382"/>
      <c r="R382" s="116"/>
      <c r="V382" s="51"/>
      <c r="W382" s="51"/>
      <c r="Y382" s="51"/>
      <c r="Z382" s="51"/>
      <c r="AA382" s="51"/>
      <c r="AC382" s="51"/>
      <c r="AD382" s="51"/>
      <c r="AE382" s="51"/>
      <c r="AG382" s="51"/>
      <c r="AH382" s="51"/>
      <c r="AL382" s="51"/>
    </row>
    <row r="383" spans="9:38" x14ac:dyDescent="0.35">
      <c r="I383" s="51"/>
      <c r="M383" s="51"/>
      <c r="Q383"/>
      <c r="R383" s="116"/>
      <c r="V383" s="51"/>
      <c r="W383" s="51"/>
      <c r="Y383" s="51"/>
      <c r="Z383" s="51"/>
      <c r="AA383" s="51"/>
      <c r="AC383" s="51"/>
      <c r="AD383" s="51"/>
      <c r="AE383" s="51"/>
      <c r="AG383" s="51"/>
      <c r="AH383" s="51"/>
      <c r="AL383" s="51"/>
    </row>
    <row r="384" spans="9:38" x14ac:dyDescent="0.35">
      <c r="I384" s="51"/>
      <c r="M384" s="51"/>
      <c r="Q384"/>
      <c r="R384" s="116"/>
      <c r="V384" s="51"/>
      <c r="W384" s="51"/>
      <c r="Y384" s="51"/>
      <c r="Z384" s="51"/>
      <c r="AA384" s="51"/>
      <c r="AC384" s="51"/>
      <c r="AD384" s="51"/>
      <c r="AE384" s="51"/>
      <c r="AG384" s="51"/>
      <c r="AH384" s="51"/>
      <c r="AL384" s="51"/>
    </row>
    <row r="385" spans="9:38" x14ac:dyDescent="0.35">
      <c r="I385" s="51"/>
      <c r="M385" s="51"/>
      <c r="Q385"/>
      <c r="R385" s="116"/>
      <c r="V385" s="51"/>
      <c r="W385" s="51"/>
      <c r="Y385" s="51"/>
      <c r="Z385" s="51"/>
      <c r="AA385" s="51"/>
      <c r="AC385" s="51"/>
      <c r="AD385" s="51"/>
      <c r="AE385" s="51"/>
      <c r="AG385" s="51"/>
      <c r="AH385" s="51"/>
      <c r="AL385" s="51"/>
    </row>
    <row r="386" spans="9:38" x14ac:dyDescent="0.35">
      <c r="I386" s="51"/>
      <c r="M386" s="51"/>
      <c r="Q386"/>
      <c r="R386" s="116"/>
      <c r="V386" s="51"/>
      <c r="W386" s="51"/>
      <c r="Y386" s="51"/>
      <c r="Z386" s="51"/>
      <c r="AA386" s="51"/>
      <c r="AC386" s="51"/>
      <c r="AD386" s="51"/>
      <c r="AE386" s="51"/>
      <c r="AG386" s="51"/>
      <c r="AH386" s="51"/>
      <c r="AL386" s="51"/>
    </row>
    <row r="387" spans="9:38" x14ac:dyDescent="0.35">
      <c r="I387" s="51"/>
      <c r="M387" s="51"/>
      <c r="Q387"/>
      <c r="R387" s="116"/>
      <c r="V387" s="51"/>
      <c r="W387" s="51"/>
      <c r="Y387" s="51"/>
      <c r="Z387" s="51"/>
      <c r="AA387" s="51"/>
      <c r="AC387" s="51"/>
      <c r="AD387" s="51"/>
      <c r="AE387" s="51"/>
      <c r="AG387" s="51"/>
      <c r="AH387" s="51"/>
      <c r="AL387" s="51"/>
    </row>
    <row r="388" spans="9:38" x14ac:dyDescent="0.35">
      <c r="I388" s="51"/>
      <c r="M388" s="51"/>
      <c r="Q388"/>
      <c r="R388" s="116"/>
      <c r="V388" s="51"/>
      <c r="W388" s="51"/>
      <c r="Y388" s="51"/>
      <c r="Z388" s="51"/>
      <c r="AA388" s="51"/>
      <c r="AC388" s="51"/>
      <c r="AD388" s="51"/>
      <c r="AE388" s="51"/>
      <c r="AG388" s="51"/>
      <c r="AH388" s="51"/>
      <c r="AL388" s="51"/>
    </row>
    <row r="389" spans="9:38" x14ac:dyDescent="0.35">
      <c r="I389" s="51"/>
      <c r="M389" s="51"/>
      <c r="Q389"/>
      <c r="R389" s="116"/>
      <c r="V389" s="51"/>
      <c r="W389" s="51"/>
      <c r="Y389" s="51"/>
      <c r="Z389" s="51"/>
      <c r="AA389" s="51"/>
      <c r="AC389" s="51"/>
      <c r="AD389" s="51"/>
      <c r="AE389" s="51"/>
      <c r="AG389" s="51"/>
      <c r="AH389" s="51"/>
      <c r="AL389" s="51"/>
    </row>
    <row r="390" spans="9:38" x14ac:dyDescent="0.35">
      <c r="I390" s="51"/>
      <c r="M390" s="51"/>
      <c r="Q390"/>
      <c r="R390" s="116"/>
      <c r="V390" s="51"/>
      <c r="W390" s="51"/>
      <c r="Y390" s="51"/>
      <c r="Z390" s="51"/>
      <c r="AA390" s="51"/>
      <c r="AC390" s="51"/>
      <c r="AD390" s="51"/>
      <c r="AE390" s="51"/>
      <c r="AG390" s="51"/>
      <c r="AH390" s="51"/>
      <c r="AL390" s="51"/>
    </row>
    <row r="391" spans="9:38" x14ac:dyDescent="0.35">
      <c r="I391" s="51"/>
      <c r="M391" s="51"/>
      <c r="Q391"/>
      <c r="R391" s="116"/>
      <c r="V391" s="51"/>
      <c r="W391" s="51"/>
      <c r="Y391" s="51"/>
      <c r="Z391" s="51"/>
      <c r="AA391" s="51"/>
      <c r="AC391" s="51"/>
      <c r="AD391" s="51"/>
      <c r="AE391" s="51"/>
      <c r="AG391" s="51"/>
      <c r="AH391" s="51"/>
      <c r="AL391" s="51"/>
    </row>
    <row r="392" spans="9:38" x14ac:dyDescent="0.35">
      <c r="I392" s="51"/>
      <c r="M392" s="51"/>
      <c r="Q392"/>
      <c r="R392" s="116"/>
      <c r="V392" s="51"/>
      <c r="W392" s="51"/>
      <c r="Y392" s="51"/>
      <c r="Z392" s="51"/>
      <c r="AA392" s="51"/>
      <c r="AC392" s="51"/>
      <c r="AD392" s="51"/>
      <c r="AE392" s="51"/>
      <c r="AG392" s="51"/>
      <c r="AH392" s="51"/>
      <c r="AL392" s="51"/>
    </row>
    <row r="393" spans="9:38" x14ac:dyDescent="0.35">
      <c r="I393" s="51"/>
      <c r="M393" s="51"/>
      <c r="Q393"/>
      <c r="R393" s="116"/>
      <c r="V393" s="51"/>
      <c r="W393" s="51"/>
      <c r="Y393" s="51"/>
      <c r="Z393" s="51"/>
      <c r="AA393" s="51"/>
      <c r="AC393" s="51"/>
      <c r="AD393" s="51"/>
      <c r="AE393" s="51"/>
      <c r="AG393" s="51"/>
      <c r="AH393" s="51"/>
      <c r="AL393" s="51"/>
    </row>
    <row r="394" spans="9:38" x14ac:dyDescent="0.35">
      <c r="I394" s="51"/>
      <c r="M394" s="51"/>
      <c r="Q394"/>
      <c r="R394" s="116"/>
      <c r="V394" s="51"/>
      <c r="W394" s="51"/>
      <c r="Y394" s="51"/>
      <c r="Z394" s="51"/>
      <c r="AA394" s="51"/>
      <c r="AC394" s="51"/>
      <c r="AD394" s="51"/>
      <c r="AE394" s="51"/>
      <c r="AG394" s="51"/>
      <c r="AH394" s="51"/>
      <c r="AL394" s="51"/>
    </row>
    <row r="395" spans="9:38" x14ac:dyDescent="0.35">
      <c r="I395" s="51"/>
      <c r="M395" s="51"/>
      <c r="Q395"/>
      <c r="R395" s="116"/>
      <c r="V395" s="51"/>
      <c r="W395" s="51"/>
      <c r="Y395" s="51"/>
      <c r="Z395" s="51"/>
      <c r="AA395" s="51"/>
      <c r="AC395" s="51"/>
      <c r="AD395" s="51"/>
      <c r="AE395" s="51"/>
      <c r="AG395" s="51"/>
      <c r="AH395" s="51"/>
      <c r="AL395" s="51"/>
    </row>
    <row r="396" spans="9:38" x14ac:dyDescent="0.35">
      <c r="I396" s="51"/>
      <c r="M396" s="51"/>
      <c r="Q396"/>
      <c r="R396" s="116"/>
      <c r="V396" s="51"/>
      <c r="W396" s="51"/>
      <c r="Y396" s="51"/>
      <c r="Z396" s="51"/>
      <c r="AA396" s="51"/>
      <c r="AC396" s="51"/>
      <c r="AD396" s="51"/>
      <c r="AE396" s="51"/>
      <c r="AG396" s="51"/>
      <c r="AH396" s="51"/>
      <c r="AL396" s="51"/>
    </row>
    <row r="397" spans="9:38" x14ac:dyDescent="0.35">
      <c r="I397" s="51"/>
      <c r="M397" s="51"/>
      <c r="Q397"/>
      <c r="R397" s="116"/>
      <c r="V397" s="51"/>
      <c r="W397" s="51"/>
      <c r="Y397" s="51"/>
      <c r="Z397" s="51"/>
      <c r="AA397" s="51"/>
      <c r="AC397" s="51"/>
      <c r="AD397" s="51"/>
      <c r="AE397" s="51"/>
      <c r="AG397" s="51"/>
      <c r="AH397" s="51"/>
      <c r="AL397" s="51"/>
    </row>
    <row r="398" spans="9:38" x14ac:dyDescent="0.35">
      <c r="I398" s="51"/>
      <c r="M398" s="51"/>
      <c r="Q398"/>
      <c r="R398" s="116"/>
      <c r="V398" s="51"/>
      <c r="W398" s="51"/>
      <c r="Y398" s="51"/>
      <c r="Z398" s="51"/>
      <c r="AA398" s="51"/>
      <c r="AC398" s="51"/>
      <c r="AD398" s="51"/>
      <c r="AE398" s="51"/>
      <c r="AG398" s="51"/>
      <c r="AH398" s="51"/>
      <c r="AL398" s="51"/>
    </row>
    <row r="399" spans="9:38" x14ac:dyDescent="0.35">
      <c r="I399" s="51"/>
      <c r="M399" s="51"/>
      <c r="Q399"/>
      <c r="R399" s="116"/>
      <c r="V399" s="51"/>
      <c r="W399" s="51"/>
      <c r="Y399" s="51"/>
      <c r="Z399" s="51"/>
      <c r="AA399" s="51"/>
      <c r="AC399" s="51"/>
      <c r="AD399" s="51"/>
      <c r="AE399" s="51"/>
      <c r="AG399" s="51"/>
      <c r="AH399" s="51"/>
      <c r="AL399" s="51"/>
    </row>
    <row r="400" spans="9:38" x14ac:dyDescent="0.35">
      <c r="I400" s="51"/>
      <c r="M400" s="51"/>
      <c r="Q400"/>
      <c r="R400" s="116"/>
      <c r="V400" s="51"/>
      <c r="W400" s="51"/>
      <c r="Y400" s="51"/>
      <c r="Z400" s="51"/>
      <c r="AA400" s="51"/>
      <c r="AC400" s="51"/>
      <c r="AD400" s="51"/>
      <c r="AE400" s="51"/>
      <c r="AG400" s="51"/>
      <c r="AH400" s="51"/>
      <c r="AL400" s="51"/>
    </row>
    <row r="401" spans="9:38" x14ac:dyDescent="0.35">
      <c r="I401" s="51"/>
      <c r="M401" s="51"/>
      <c r="Q401"/>
      <c r="R401" s="116"/>
      <c r="V401" s="51"/>
      <c r="W401" s="51"/>
      <c r="Y401" s="51"/>
      <c r="Z401" s="51"/>
      <c r="AA401" s="51"/>
      <c r="AC401" s="51"/>
      <c r="AD401" s="51"/>
      <c r="AE401" s="51"/>
      <c r="AG401" s="51"/>
      <c r="AH401" s="51"/>
      <c r="AL401" s="51"/>
    </row>
    <row r="402" spans="9:38" x14ac:dyDescent="0.35">
      <c r="I402" s="51"/>
      <c r="M402" s="51"/>
      <c r="Q402"/>
      <c r="R402" s="116"/>
      <c r="V402" s="51"/>
      <c r="W402" s="51"/>
      <c r="Y402" s="51"/>
      <c r="Z402" s="51"/>
      <c r="AA402" s="51"/>
      <c r="AC402" s="51"/>
      <c r="AD402" s="51"/>
      <c r="AE402" s="51"/>
      <c r="AG402" s="51"/>
      <c r="AH402" s="51"/>
      <c r="AL402" s="51"/>
    </row>
    <row r="403" spans="9:38" x14ac:dyDescent="0.35">
      <c r="I403" s="51"/>
      <c r="M403" s="51"/>
      <c r="Q403"/>
      <c r="R403" s="116"/>
      <c r="V403" s="51"/>
      <c r="W403" s="51"/>
      <c r="Y403" s="51"/>
      <c r="Z403" s="51"/>
      <c r="AA403" s="51"/>
      <c r="AC403" s="51"/>
      <c r="AD403" s="51"/>
      <c r="AE403" s="51"/>
      <c r="AG403" s="51"/>
      <c r="AH403" s="51"/>
      <c r="AL403" s="51"/>
    </row>
    <row r="404" spans="9:38" x14ac:dyDescent="0.35">
      <c r="I404" s="51"/>
      <c r="M404" s="51"/>
      <c r="Q404"/>
      <c r="R404" s="116"/>
      <c r="V404" s="51"/>
      <c r="W404" s="51"/>
      <c r="Y404" s="51"/>
      <c r="Z404" s="51"/>
      <c r="AA404" s="51"/>
      <c r="AC404" s="51"/>
      <c r="AD404" s="51"/>
      <c r="AE404" s="51"/>
      <c r="AG404" s="51"/>
      <c r="AH404" s="51"/>
      <c r="AL404" s="51"/>
    </row>
    <row r="405" spans="9:38" x14ac:dyDescent="0.35">
      <c r="I405" s="51"/>
      <c r="M405" s="51"/>
      <c r="Q405"/>
      <c r="R405" s="116"/>
      <c r="V405" s="51"/>
      <c r="W405" s="51"/>
      <c r="Y405" s="51"/>
      <c r="Z405" s="51"/>
      <c r="AA405" s="51"/>
      <c r="AC405" s="51"/>
      <c r="AD405" s="51"/>
      <c r="AE405" s="51"/>
      <c r="AG405" s="51"/>
      <c r="AH405" s="51"/>
      <c r="AL405" s="51"/>
    </row>
    <row r="406" spans="9:38" x14ac:dyDescent="0.35">
      <c r="I406" s="51"/>
      <c r="M406" s="51"/>
      <c r="Q406"/>
      <c r="R406" s="116"/>
      <c r="V406" s="51"/>
      <c r="W406" s="51"/>
      <c r="Y406" s="51"/>
      <c r="Z406" s="51"/>
      <c r="AA406" s="51"/>
      <c r="AC406" s="51"/>
      <c r="AD406" s="51"/>
      <c r="AE406" s="51"/>
      <c r="AG406" s="51"/>
      <c r="AH406" s="51"/>
      <c r="AL406" s="51"/>
    </row>
    <row r="407" spans="9:38" x14ac:dyDescent="0.35">
      <c r="I407" s="51"/>
      <c r="M407" s="51"/>
      <c r="Q407"/>
      <c r="R407" s="116"/>
      <c r="V407" s="51"/>
      <c r="W407" s="51"/>
      <c r="Y407" s="51"/>
      <c r="Z407" s="51"/>
      <c r="AA407" s="51"/>
      <c r="AC407" s="51"/>
      <c r="AD407" s="51"/>
      <c r="AE407" s="51"/>
      <c r="AG407" s="51"/>
      <c r="AH407" s="51"/>
      <c r="AL407" s="51"/>
    </row>
    <row r="408" spans="9:38" x14ac:dyDescent="0.35">
      <c r="I408" s="51"/>
      <c r="M408" s="51"/>
      <c r="Q408"/>
      <c r="R408" s="116"/>
      <c r="V408" s="51"/>
      <c r="W408" s="51"/>
      <c r="Y408" s="51"/>
      <c r="Z408" s="51"/>
      <c r="AA408" s="51"/>
      <c r="AC408" s="51"/>
      <c r="AD408" s="51"/>
      <c r="AE408" s="51"/>
      <c r="AG408" s="51"/>
      <c r="AH408" s="51"/>
      <c r="AL408" s="51"/>
    </row>
    <row r="409" spans="9:38" x14ac:dyDescent="0.35">
      <c r="I409" s="51"/>
      <c r="M409" s="51"/>
      <c r="Q409"/>
      <c r="R409" s="116"/>
      <c r="V409" s="51"/>
      <c r="W409" s="51"/>
      <c r="Y409" s="51"/>
      <c r="Z409" s="51"/>
      <c r="AA409" s="51"/>
      <c r="AC409" s="51"/>
      <c r="AD409" s="51"/>
      <c r="AE409" s="51"/>
      <c r="AG409" s="51"/>
      <c r="AH409" s="51"/>
      <c r="AL409" s="51"/>
    </row>
    <row r="410" spans="9:38" x14ac:dyDescent="0.35">
      <c r="I410" s="51"/>
      <c r="M410" s="51"/>
      <c r="Q410"/>
      <c r="R410" s="116"/>
      <c r="V410" s="51"/>
      <c r="W410" s="51"/>
      <c r="Y410" s="51"/>
      <c r="Z410" s="51"/>
      <c r="AA410" s="51"/>
      <c r="AC410" s="51"/>
      <c r="AD410" s="51"/>
      <c r="AE410" s="51"/>
      <c r="AG410" s="51"/>
      <c r="AH410" s="51"/>
      <c r="AL410" s="51"/>
    </row>
    <row r="411" spans="9:38" x14ac:dyDescent="0.35">
      <c r="I411" s="51"/>
      <c r="M411" s="51"/>
      <c r="Q411"/>
      <c r="R411" s="116"/>
      <c r="V411" s="51"/>
      <c r="W411" s="51"/>
      <c r="Y411" s="51"/>
      <c r="Z411" s="51"/>
      <c r="AA411" s="51"/>
      <c r="AC411" s="51"/>
      <c r="AD411" s="51"/>
      <c r="AE411" s="51"/>
      <c r="AG411" s="51"/>
      <c r="AH411" s="51"/>
      <c r="AL411" s="51"/>
    </row>
    <row r="412" spans="9:38" x14ac:dyDescent="0.35">
      <c r="I412" s="51"/>
      <c r="M412" s="51"/>
      <c r="Q412"/>
      <c r="R412" s="116"/>
      <c r="V412" s="51"/>
      <c r="W412" s="51"/>
      <c r="Y412" s="51"/>
      <c r="Z412" s="51"/>
      <c r="AA412" s="51"/>
      <c r="AC412" s="51"/>
      <c r="AD412" s="51"/>
      <c r="AE412" s="51"/>
      <c r="AG412" s="51"/>
      <c r="AH412" s="51"/>
      <c r="AL412" s="51"/>
    </row>
    <row r="413" spans="9:38" x14ac:dyDescent="0.35">
      <c r="I413" s="51"/>
      <c r="M413" s="51"/>
      <c r="Q413"/>
      <c r="R413" s="116"/>
      <c r="V413" s="51"/>
      <c r="W413" s="51"/>
      <c r="Y413" s="51"/>
      <c r="Z413" s="51"/>
      <c r="AA413" s="51"/>
      <c r="AC413" s="51"/>
      <c r="AD413" s="51"/>
      <c r="AE413" s="51"/>
      <c r="AG413" s="51"/>
      <c r="AH413" s="51"/>
      <c r="AL413" s="51"/>
    </row>
    <row r="414" spans="9:38" x14ac:dyDescent="0.35">
      <c r="I414" s="51"/>
      <c r="M414" s="51"/>
      <c r="Q414"/>
      <c r="R414" s="116"/>
      <c r="V414" s="51"/>
      <c r="W414" s="51"/>
      <c r="Y414" s="51"/>
      <c r="Z414" s="51"/>
      <c r="AA414" s="51"/>
      <c r="AC414" s="51"/>
      <c r="AD414" s="51"/>
      <c r="AE414" s="51"/>
      <c r="AG414" s="51"/>
      <c r="AH414" s="51"/>
      <c r="AL414" s="51"/>
    </row>
    <row r="415" spans="9:38" x14ac:dyDescent="0.35">
      <c r="I415" s="51"/>
      <c r="M415" s="51"/>
      <c r="Q415"/>
      <c r="R415" s="116"/>
      <c r="V415" s="51"/>
      <c r="W415" s="51"/>
      <c r="Y415" s="51"/>
      <c r="Z415" s="51"/>
      <c r="AA415" s="51"/>
      <c r="AC415" s="51"/>
      <c r="AD415" s="51"/>
      <c r="AE415" s="51"/>
      <c r="AG415" s="51"/>
      <c r="AH415" s="51"/>
      <c r="AL415" s="51"/>
    </row>
    <row r="416" spans="9:38" x14ac:dyDescent="0.35">
      <c r="I416" s="51"/>
      <c r="M416" s="51"/>
      <c r="Q416"/>
      <c r="R416" s="116"/>
      <c r="V416" s="51"/>
      <c r="W416" s="51"/>
      <c r="Y416" s="51"/>
      <c r="Z416" s="51"/>
      <c r="AA416" s="51"/>
      <c r="AC416" s="51"/>
      <c r="AD416" s="51"/>
      <c r="AE416" s="51"/>
      <c r="AG416" s="51"/>
      <c r="AH416" s="51"/>
      <c r="AL416" s="51"/>
    </row>
    <row r="417" spans="9:38" x14ac:dyDescent="0.35">
      <c r="I417" s="51"/>
      <c r="M417" s="51"/>
      <c r="Q417"/>
      <c r="R417" s="116"/>
      <c r="V417" s="51"/>
      <c r="W417" s="51"/>
      <c r="Y417" s="51"/>
      <c r="Z417" s="51"/>
      <c r="AA417" s="51"/>
      <c r="AC417" s="51"/>
      <c r="AD417" s="51"/>
      <c r="AE417" s="51"/>
      <c r="AG417" s="51"/>
      <c r="AH417" s="51"/>
      <c r="AL417" s="51"/>
    </row>
    <row r="418" spans="9:38" x14ac:dyDescent="0.35">
      <c r="I418" s="51"/>
      <c r="M418" s="51"/>
      <c r="Q418"/>
      <c r="R418" s="116"/>
      <c r="V418" s="51"/>
      <c r="W418" s="51"/>
      <c r="Y418" s="51"/>
      <c r="Z418" s="51"/>
      <c r="AA418" s="51"/>
      <c r="AC418" s="51"/>
      <c r="AD418" s="51"/>
      <c r="AE418" s="51"/>
      <c r="AG418" s="51"/>
      <c r="AH418" s="51"/>
      <c r="AL418" s="51"/>
    </row>
    <row r="419" spans="9:38" x14ac:dyDescent="0.35">
      <c r="I419" s="51"/>
      <c r="M419" s="51"/>
      <c r="Q419"/>
      <c r="R419" s="116"/>
      <c r="V419" s="51"/>
      <c r="W419" s="51"/>
      <c r="Y419" s="51"/>
      <c r="Z419" s="51"/>
      <c r="AA419" s="51"/>
      <c r="AC419" s="51"/>
      <c r="AD419" s="51"/>
      <c r="AE419" s="51"/>
      <c r="AG419" s="51"/>
      <c r="AH419" s="51"/>
      <c r="AL419" s="51"/>
    </row>
    <row r="420" spans="9:38" x14ac:dyDescent="0.35">
      <c r="I420" s="51"/>
      <c r="M420" s="51"/>
      <c r="Q420"/>
      <c r="R420" s="116"/>
      <c r="V420" s="51"/>
      <c r="W420" s="51"/>
      <c r="Y420" s="51"/>
      <c r="Z420" s="51"/>
      <c r="AA420" s="51"/>
      <c r="AC420" s="51"/>
      <c r="AD420" s="51"/>
      <c r="AE420" s="51"/>
      <c r="AG420" s="51"/>
      <c r="AH420" s="51"/>
      <c r="AL420" s="51"/>
    </row>
    <row r="421" spans="9:38" x14ac:dyDescent="0.35">
      <c r="I421" s="51"/>
      <c r="M421" s="51"/>
      <c r="Q421"/>
      <c r="R421" s="116"/>
      <c r="V421" s="51"/>
      <c r="W421" s="51"/>
      <c r="Y421" s="51"/>
      <c r="Z421" s="51"/>
      <c r="AA421" s="51"/>
      <c r="AC421" s="51"/>
      <c r="AD421" s="51"/>
      <c r="AE421" s="51"/>
      <c r="AG421" s="51"/>
      <c r="AH421" s="51"/>
      <c r="AL421" s="51"/>
    </row>
    <row r="422" spans="9:38" x14ac:dyDescent="0.35">
      <c r="I422" s="51"/>
      <c r="M422" s="51"/>
      <c r="Q422"/>
      <c r="R422" s="116"/>
      <c r="V422" s="51"/>
      <c r="W422" s="51"/>
      <c r="Y422" s="51"/>
      <c r="Z422" s="51"/>
      <c r="AA422" s="51"/>
      <c r="AC422" s="51"/>
      <c r="AD422" s="51"/>
      <c r="AE422" s="51"/>
      <c r="AG422" s="51"/>
      <c r="AH422" s="51"/>
      <c r="AL422" s="51"/>
    </row>
    <row r="423" spans="9:38" x14ac:dyDescent="0.35">
      <c r="I423" s="51"/>
      <c r="M423" s="51"/>
      <c r="Q423"/>
      <c r="R423" s="116"/>
      <c r="V423" s="51"/>
      <c r="W423" s="51"/>
      <c r="Y423" s="51"/>
      <c r="Z423" s="51"/>
      <c r="AA423" s="51"/>
      <c r="AC423" s="51"/>
      <c r="AD423" s="51"/>
      <c r="AE423" s="51"/>
      <c r="AG423" s="51"/>
      <c r="AH423" s="51"/>
      <c r="AL423" s="51"/>
    </row>
    <row r="424" spans="9:38" x14ac:dyDescent="0.35">
      <c r="I424" s="51"/>
      <c r="M424" s="51"/>
      <c r="Q424"/>
      <c r="R424" s="116"/>
      <c r="V424" s="51"/>
      <c r="W424" s="51"/>
      <c r="Y424" s="51"/>
      <c r="Z424" s="51"/>
      <c r="AA424" s="51"/>
      <c r="AC424" s="51"/>
      <c r="AD424" s="51"/>
      <c r="AE424" s="51"/>
      <c r="AG424" s="51"/>
      <c r="AH424" s="51"/>
      <c r="AL424" s="51"/>
    </row>
    <row r="425" spans="9:38" x14ac:dyDescent="0.35">
      <c r="I425" s="51"/>
      <c r="M425" s="51"/>
      <c r="Q425"/>
      <c r="R425" s="116"/>
      <c r="V425" s="51"/>
      <c r="W425" s="51"/>
      <c r="Y425" s="51"/>
      <c r="Z425" s="51"/>
      <c r="AA425" s="51"/>
      <c r="AC425" s="51"/>
      <c r="AD425" s="51"/>
      <c r="AE425" s="51"/>
      <c r="AG425" s="51"/>
      <c r="AH425" s="51"/>
      <c r="AL425" s="51"/>
    </row>
    <row r="426" spans="9:38" x14ac:dyDescent="0.35">
      <c r="I426" s="51"/>
      <c r="M426" s="51"/>
      <c r="Q426"/>
      <c r="R426" s="116"/>
      <c r="V426" s="51"/>
      <c r="W426" s="51"/>
      <c r="Y426" s="51"/>
      <c r="Z426" s="51"/>
      <c r="AA426" s="51"/>
      <c r="AC426" s="51"/>
      <c r="AD426" s="51"/>
      <c r="AE426" s="51"/>
      <c r="AG426" s="51"/>
      <c r="AH426" s="51"/>
      <c r="AL426" s="51"/>
    </row>
    <row r="427" spans="9:38" x14ac:dyDescent="0.35">
      <c r="I427" s="51"/>
      <c r="M427" s="51"/>
      <c r="Q427"/>
      <c r="R427" s="116"/>
      <c r="V427" s="51"/>
      <c r="W427" s="51"/>
      <c r="Y427" s="51"/>
      <c r="Z427" s="51"/>
      <c r="AA427" s="51"/>
      <c r="AC427" s="51"/>
      <c r="AD427" s="51"/>
      <c r="AE427" s="51"/>
      <c r="AG427" s="51"/>
      <c r="AH427" s="51"/>
      <c r="AL427" s="51"/>
    </row>
    <row r="428" spans="9:38" x14ac:dyDescent="0.35">
      <c r="I428" s="51"/>
      <c r="M428" s="51"/>
      <c r="Q428"/>
      <c r="R428" s="116"/>
      <c r="V428" s="51"/>
      <c r="W428" s="51"/>
      <c r="Y428" s="51"/>
      <c r="Z428" s="51"/>
      <c r="AA428" s="51"/>
      <c r="AC428" s="51"/>
      <c r="AD428" s="51"/>
      <c r="AE428" s="51"/>
      <c r="AG428" s="51"/>
      <c r="AH428" s="51"/>
      <c r="AL428" s="51"/>
    </row>
    <row r="429" spans="9:38" x14ac:dyDescent="0.35">
      <c r="I429" s="51"/>
      <c r="M429" s="51"/>
      <c r="Q429"/>
      <c r="R429" s="116"/>
      <c r="V429" s="51"/>
      <c r="W429" s="51"/>
      <c r="Y429" s="51"/>
      <c r="Z429" s="51"/>
      <c r="AA429" s="51"/>
      <c r="AC429" s="51"/>
      <c r="AD429" s="51"/>
      <c r="AE429" s="51"/>
      <c r="AG429" s="51"/>
      <c r="AH429" s="51"/>
      <c r="AL429" s="51"/>
    </row>
    <row r="430" spans="9:38" x14ac:dyDescent="0.35">
      <c r="I430" s="51"/>
      <c r="M430" s="51"/>
      <c r="Q430"/>
      <c r="R430" s="116"/>
      <c r="V430" s="51"/>
      <c r="W430" s="51"/>
      <c r="Y430" s="51"/>
      <c r="Z430" s="51"/>
      <c r="AA430" s="51"/>
      <c r="AC430" s="51"/>
      <c r="AD430" s="51"/>
      <c r="AE430" s="51"/>
      <c r="AG430" s="51"/>
      <c r="AH430" s="51"/>
      <c r="AL430" s="51"/>
    </row>
    <row r="431" spans="9:38" x14ac:dyDescent="0.35">
      <c r="I431" s="51"/>
      <c r="M431" s="51"/>
      <c r="Q431"/>
      <c r="R431" s="116"/>
      <c r="V431" s="51"/>
      <c r="W431" s="51"/>
      <c r="Y431" s="51"/>
      <c r="Z431" s="51"/>
      <c r="AA431" s="51"/>
      <c r="AC431" s="51"/>
      <c r="AD431" s="51"/>
      <c r="AE431" s="51"/>
      <c r="AG431" s="51"/>
      <c r="AH431" s="51"/>
      <c r="AL431" s="51"/>
    </row>
    <row r="432" spans="9:38" x14ac:dyDescent="0.35">
      <c r="I432" s="51"/>
      <c r="M432" s="51"/>
      <c r="Q432"/>
      <c r="R432" s="116"/>
      <c r="V432" s="51"/>
      <c r="W432" s="51"/>
      <c r="Y432" s="51"/>
      <c r="Z432" s="51"/>
      <c r="AA432" s="51"/>
      <c r="AC432" s="51"/>
      <c r="AD432" s="51"/>
      <c r="AE432" s="51"/>
      <c r="AG432" s="51"/>
      <c r="AH432" s="51"/>
      <c r="AL432" s="51"/>
    </row>
    <row r="433" spans="9:38" x14ac:dyDescent="0.35">
      <c r="I433" s="51"/>
      <c r="M433" s="51"/>
      <c r="Q433"/>
      <c r="R433" s="116"/>
      <c r="V433" s="51"/>
      <c r="W433" s="51"/>
      <c r="Y433" s="51"/>
      <c r="Z433" s="51"/>
      <c r="AA433" s="51"/>
      <c r="AC433" s="51"/>
      <c r="AD433" s="51"/>
      <c r="AE433" s="51"/>
      <c r="AG433" s="51"/>
      <c r="AH433" s="51"/>
      <c r="AL433" s="51"/>
    </row>
    <row r="434" spans="9:38" x14ac:dyDescent="0.35">
      <c r="I434" s="51"/>
      <c r="M434" s="51"/>
      <c r="Q434"/>
      <c r="R434" s="116"/>
      <c r="V434" s="51"/>
      <c r="W434" s="51"/>
      <c r="Y434" s="51"/>
      <c r="Z434" s="51"/>
      <c r="AA434" s="51"/>
      <c r="AC434" s="51"/>
      <c r="AD434" s="51"/>
      <c r="AE434" s="51"/>
      <c r="AG434" s="51"/>
      <c r="AH434" s="51"/>
      <c r="AL434" s="51"/>
    </row>
    <row r="435" spans="9:38" x14ac:dyDescent="0.35">
      <c r="I435" s="51"/>
      <c r="M435" s="51"/>
      <c r="Q435"/>
      <c r="R435" s="116"/>
      <c r="V435" s="51"/>
      <c r="W435" s="51"/>
      <c r="Y435" s="51"/>
      <c r="Z435" s="51"/>
      <c r="AA435" s="51"/>
      <c r="AC435" s="51"/>
      <c r="AD435" s="51"/>
      <c r="AE435" s="51"/>
      <c r="AG435" s="51"/>
      <c r="AH435" s="51"/>
      <c r="AL435" s="51"/>
    </row>
    <row r="436" spans="9:38" x14ac:dyDescent="0.35">
      <c r="I436" s="51"/>
      <c r="M436" s="51"/>
      <c r="Q436"/>
      <c r="R436" s="116"/>
      <c r="V436" s="51"/>
      <c r="W436" s="51"/>
      <c r="Y436" s="51"/>
      <c r="Z436" s="51"/>
      <c r="AA436" s="51"/>
      <c r="AC436" s="51"/>
      <c r="AD436" s="51"/>
      <c r="AE436" s="51"/>
      <c r="AG436" s="51"/>
      <c r="AH436" s="51"/>
      <c r="AL436" s="51"/>
    </row>
    <row r="437" spans="9:38" x14ac:dyDescent="0.35">
      <c r="I437" s="51"/>
      <c r="M437" s="51"/>
      <c r="Q437"/>
      <c r="R437" s="116"/>
      <c r="V437" s="51"/>
      <c r="W437" s="51"/>
      <c r="Y437" s="51"/>
      <c r="Z437" s="51"/>
      <c r="AA437" s="51"/>
      <c r="AC437" s="51"/>
      <c r="AD437" s="51"/>
      <c r="AE437" s="51"/>
      <c r="AG437" s="51"/>
      <c r="AH437" s="51"/>
      <c r="AL437" s="51"/>
    </row>
    <row r="438" spans="9:38" x14ac:dyDescent="0.35">
      <c r="I438" s="51"/>
      <c r="M438" s="51"/>
      <c r="Q438"/>
      <c r="R438" s="116"/>
      <c r="V438" s="51"/>
      <c r="W438" s="51"/>
      <c r="Y438" s="51"/>
      <c r="Z438" s="51"/>
      <c r="AA438" s="51"/>
      <c r="AC438" s="51"/>
      <c r="AD438" s="51"/>
      <c r="AE438" s="51"/>
      <c r="AG438" s="51"/>
      <c r="AH438" s="51"/>
      <c r="AL438" s="51"/>
    </row>
    <row r="439" spans="9:38" x14ac:dyDescent="0.35">
      <c r="I439" s="51"/>
      <c r="M439" s="51"/>
      <c r="Q439"/>
      <c r="R439" s="116"/>
      <c r="V439" s="51"/>
      <c r="W439" s="51"/>
      <c r="Y439" s="51"/>
      <c r="Z439" s="51"/>
      <c r="AA439" s="51"/>
      <c r="AC439" s="51"/>
      <c r="AD439" s="51"/>
      <c r="AE439" s="51"/>
      <c r="AG439" s="51"/>
      <c r="AH439" s="51"/>
      <c r="AL439" s="51"/>
    </row>
    <row r="440" spans="9:38" x14ac:dyDescent="0.35">
      <c r="I440" s="51"/>
      <c r="M440" s="51"/>
      <c r="Q440"/>
      <c r="R440" s="116"/>
      <c r="V440" s="51"/>
      <c r="W440" s="51"/>
      <c r="Y440" s="51"/>
      <c r="Z440" s="51"/>
      <c r="AA440" s="51"/>
      <c r="AC440" s="51"/>
      <c r="AD440" s="51"/>
      <c r="AE440" s="51"/>
      <c r="AG440" s="51"/>
      <c r="AH440" s="51"/>
      <c r="AL440" s="51"/>
    </row>
    <row r="441" spans="9:38" x14ac:dyDescent="0.35">
      <c r="I441" s="51"/>
      <c r="M441" s="51"/>
      <c r="Q441"/>
      <c r="R441" s="116"/>
      <c r="V441" s="51"/>
      <c r="W441" s="51"/>
      <c r="Y441" s="51"/>
      <c r="Z441" s="51"/>
      <c r="AA441" s="51"/>
      <c r="AC441" s="51"/>
      <c r="AD441" s="51"/>
      <c r="AE441" s="51"/>
      <c r="AG441" s="51"/>
      <c r="AH441" s="51"/>
      <c r="AL441" s="51"/>
    </row>
    <row r="442" spans="9:38" x14ac:dyDescent="0.35">
      <c r="I442" s="51"/>
      <c r="M442" s="51"/>
      <c r="Q442"/>
      <c r="R442" s="116"/>
      <c r="V442" s="51"/>
      <c r="W442" s="51"/>
      <c r="Y442" s="51"/>
      <c r="Z442" s="51"/>
      <c r="AA442" s="51"/>
      <c r="AC442" s="51"/>
      <c r="AD442" s="51"/>
      <c r="AE442" s="51"/>
      <c r="AG442" s="51"/>
      <c r="AH442" s="51"/>
      <c r="AL442" s="51"/>
    </row>
    <row r="443" spans="9:38" x14ac:dyDescent="0.35">
      <c r="I443" s="51"/>
      <c r="M443" s="51"/>
      <c r="Q443"/>
      <c r="R443" s="116"/>
      <c r="V443" s="51"/>
      <c r="W443" s="51"/>
      <c r="Y443" s="51"/>
      <c r="Z443" s="51"/>
      <c r="AA443" s="51"/>
      <c r="AC443" s="51"/>
      <c r="AD443" s="51"/>
      <c r="AE443" s="51"/>
      <c r="AG443" s="51"/>
      <c r="AH443" s="51"/>
      <c r="AL443" s="51"/>
    </row>
    <row r="444" spans="9:38" x14ac:dyDescent="0.35">
      <c r="I444" s="51"/>
      <c r="M444" s="51"/>
      <c r="Q444"/>
      <c r="R444" s="116"/>
      <c r="V444" s="51"/>
      <c r="W444" s="51"/>
      <c r="Y444" s="51"/>
      <c r="Z444" s="51"/>
      <c r="AA444" s="51"/>
      <c r="AC444" s="51"/>
      <c r="AD444" s="51"/>
      <c r="AE444" s="51"/>
      <c r="AG444" s="51"/>
      <c r="AH444" s="51"/>
      <c r="AL444" s="51"/>
    </row>
    <row r="445" spans="9:38" x14ac:dyDescent="0.35">
      <c r="I445" s="51"/>
      <c r="M445" s="51"/>
      <c r="Q445"/>
      <c r="R445" s="116"/>
      <c r="V445" s="51"/>
      <c r="W445" s="51"/>
      <c r="Y445" s="51"/>
      <c r="Z445" s="51"/>
      <c r="AA445" s="51"/>
      <c r="AC445" s="51"/>
      <c r="AD445" s="51"/>
      <c r="AE445" s="51"/>
      <c r="AG445" s="51"/>
      <c r="AH445" s="51"/>
      <c r="AL445" s="51"/>
    </row>
    <row r="446" spans="9:38" x14ac:dyDescent="0.35">
      <c r="I446" s="51"/>
      <c r="M446" s="51"/>
      <c r="Q446"/>
      <c r="R446" s="116"/>
      <c r="V446" s="51"/>
      <c r="W446" s="51"/>
      <c r="Y446" s="51"/>
      <c r="Z446" s="51"/>
      <c r="AA446" s="51"/>
      <c r="AC446" s="51"/>
      <c r="AD446" s="51"/>
      <c r="AE446" s="51"/>
      <c r="AG446" s="51"/>
      <c r="AH446" s="51"/>
      <c r="AL446" s="51"/>
    </row>
    <row r="447" spans="9:38" x14ac:dyDescent="0.35">
      <c r="I447" s="51"/>
      <c r="M447" s="51"/>
      <c r="Q447"/>
      <c r="R447" s="116"/>
      <c r="V447" s="51"/>
      <c r="W447" s="51"/>
      <c r="Y447" s="51"/>
      <c r="Z447" s="51"/>
      <c r="AA447" s="51"/>
      <c r="AC447" s="51"/>
      <c r="AD447" s="51"/>
      <c r="AE447" s="51"/>
      <c r="AG447" s="51"/>
      <c r="AH447" s="51"/>
      <c r="AL447" s="51"/>
    </row>
    <row r="448" spans="9:38" x14ac:dyDescent="0.35">
      <c r="I448" s="51"/>
      <c r="M448" s="51"/>
      <c r="Q448"/>
      <c r="R448" s="116"/>
      <c r="V448" s="51"/>
      <c r="W448" s="51"/>
      <c r="Y448" s="51"/>
      <c r="Z448" s="51"/>
      <c r="AA448" s="51"/>
      <c r="AC448" s="51"/>
      <c r="AD448" s="51"/>
      <c r="AE448" s="51"/>
      <c r="AG448" s="51"/>
      <c r="AH448" s="51"/>
      <c r="AL448" s="51"/>
    </row>
    <row r="449" spans="9:38" x14ac:dyDescent="0.35">
      <c r="I449" s="51"/>
      <c r="M449" s="51"/>
      <c r="Q449"/>
      <c r="R449" s="116"/>
      <c r="V449" s="51"/>
      <c r="W449" s="51"/>
      <c r="Y449" s="51"/>
      <c r="Z449" s="51"/>
      <c r="AA449" s="51"/>
      <c r="AC449" s="51"/>
      <c r="AD449" s="51"/>
      <c r="AE449" s="51"/>
      <c r="AG449" s="51"/>
      <c r="AH449" s="51"/>
      <c r="AL449" s="51"/>
    </row>
    <row r="450" spans="9:38" x14ac:dyDescent="0.35">
      <c r="I450" s="51"/>
      <c r="M450" s="51"/>
      <c r="Q450"/>
      <c r="R450" s="116"/>
      <c r="V450" s="51"/>
      <c r="W450" s="51"/>
      <c r="Y450" s="51"/>
      <c r="Z450" s="51"/>
      <c r="AA450" s="51"/>
      <c r="AC450" s="51"/>
      <c r="AD450" s="51"/>
      <c r="AE450" s="51"/>
      <c r="AG450" s="51"/>
      <c r="AH450" s="51"/>
      <c r="AL450" s="51"/>
    </row>
    <row r="451" spans="9:38" x14ac:dyDescent="0.35">
      <c r="I451" s="51"/>
      <c r="M451" s="51"/>
      <c r="Q451"/>
      <c r="R451" s="116"/>
      <c r="V451" s="51"/>
      <c r="W451" s="51"/>
      <c r="Y451" s="51"/>
      <c r="Z451" s="51"/>
      <c r="AA451" s="51"/>
      <c r="AC451" s="51"/>
      <c r="AD451" s="51"/>
      <c r="AE451" s="51"/>
      <c r="AG451" s="51"/>
      <c r="AH451" s="51"/>
      <c r="AL451" s="51"/>
    </row>
    <row r="452" spans="9:38" x14ac:dyDescent="0.35">
      <c r="I452" s="51"/>
      <c r="M452" s="51"/>
      <c r="Q452"/>
      <c r="R452" s="116"/>
      <c r="V452" s="51"/>
      <c r="W452" s="51"/>
      <c r="Y452" s="51"/>
      <c r="Z452" s="51"/>
      <c r="AA452" s="51"/>
      <c r="AC452" s="51"/>
      <c r="AD452" s="51"/>
      <c r="AE452" s="51"/>
      <c r="AG452" s="51"/>
      <c r="AH452" s="51"/>
      <c r="AL452" s="51"/>
    </row>
    <row r="453" spans="9:38" x14ac:dyDescent="0.35">
      <c r="I453" s="51"/>
      <c r="M453" s="51"/>
      <c r="Q453"/>
      <c r="R453" s="116"/>
      <c r="V453" s="51"/>
      <c r="W453" s="51"/>
      <c r="Y453" s="51"/>
      <c r="Z453" s="51"/>
      <c r="AA453" s="51"/>
      <c r="AC453" s="51"/>
      <c r="AD453" s="51"/>
      <c r="AE453" s="51"/>
      <c r="AG453" s="51"/>
      <c r="AH453" s="51"/>
      <c r="AL453" s="51"/>
    </row>
    <row r="454" spans="9:38" x14ac:dyDescent="0.35">
      <c r="I454" s="51"/>
      <c r="M454" s="51"/>
      <c r="Q454"/>
      <c r="R454" s="116"/>
      <c r="V454" s="51"/>
      <c r="W454" s="51"/>
      <c r="Y454" s="51"/>
      <c r="Z454" s="51"/>
      <c r="AA454" s="51"/>
      <c r="AC454" s="51"/>
      <c r="AD454" s="51"/>
      <c r="AE454" s="51"/>
      <c r="AG454" s="51"/>
      <c r="AH454" s="51"/>
      <c r="AL454" s="51"/>
    </row>
    <row r="455" spans="9:38" x14ac:dyDescent="0.35">
      <c r="I455" s="51"/>
      <c r="M455" s="51"/>
      <c r="Q455"/>
      <c r="R455" s="116"/>
      <c r="V455" s="51"/>
      <c r="W455" s="51"/>
      <c r="Y455" s="51"/>
      <c r="Z455" s="51"/>
      <c r="AA455" s="51"/>
      <c r="AC455" s="51"/>
      <c r="AD455" s="51"/>
      <c r="AE455" s="51"/>
      <c r="AG455" s="51"/>
      <c r="AH455" s="51"/>
      <c r="AL455" s="51"/>
    </row>
    <row r="456" spans="9:38" x14ac:dyDescent="0.35">
      <c r="I456" s="51"/>
      <c r="M456" s="51"/>
      <c r="Q456"/>
      <c r="R456" s="116"/>
      <c r="V456" s="51"/>
      <c r="W456" s="51"/>
      <c r="Y456" s="51"/>
      <c r="Z456" s="51"/>
      <c r="AA456" s="51"/>
      <c r="AC456" s="51"/>
      <c r="AD456" s="51"/>
      <c r="AE456" s="51"/>
      <c r="AG456" s="51"/>
      <c r="AH456" s="51"/>
      <c r="AL456" s="51"/>
    </row>
    <row r="457" spans="9:38" x14ac:dyDescent="0.35">
      <c r="I457" s="51"/>
      <c r="M457" s="51"/>
      <c r="Q457"/>
      <c r="R457" s="116"/>
      <c r="V457" s="51"/>
      <c r="W457" s="51"/>
      <c r="Y457" s="51"/>
      <c r="Z457" s="51"/>
      <c r="AA457" s="51"/>
      <c r="AC457" s="51"/>
      <c r="AD457" s="51"/>
      <c r="AE457" s="51"/>
      <c r="AG457" s="51"/>
      <c r="AH457" s="51"/>
      <c r="AL457" s="51"/>
    </row>
    <row r="458" spans="9:38" x14ac:dyDescent="0.35">
      <c r="I458" s="51"/>
      <c r="M458" s="51"/>
      <c r="Q458"/>
      <c r="R458" s="116"/>
      <c r="V458" s="51"/>
      <c r="W458" s="51"/>
      <c r="Y458" s="51"/>
      <c r="Z458" s="51"/>
      <c r="AA458" s="51"/>
      <c r="AC458" s="51"/>
      <c r="AD458" s="51"/>
      <c r="AE458" s="51"/>
      <c r="AG458" s="51"/>
      <c r="AH458" s="51"/>
      <c r="AL458" s="51"/>
    </row>
    <row r="459" spans="9:38" x14ac:dyDescent="0.35">
      <c r="I459" s="51"/>
      <c r="M459" s="51"/>
      <c r="Q459"/>
      <c r="R459" s="116"/>
      <c r="V459" s="51"/>
      <c r="W459" s="51"/>
      <c r="Y459" s="51"/>
      <c r="Z459" s="51"/>
      <c r="AA459" s="51"/>
      <c r="AC459" s="51"/>
      <c r="AD459" s="51"/>
      <c r="AE459" s="51"/>
      <c r="AG459" s="51"/>
      <c r="AH459" s="51"/>
      <c r="AL459" s="51"/>
    </row>
    <row r="460" spans="9:38" x14ac:dyDescent="0.35">
      <c r="I460" s="51"/>
      <c r="M460" s="51"/>
      <c r="Q460"/>
      <c r="R460" s="116"/>
      <c r="V460" s="51"/>
      <c r="W460" s="51"/>
      <c r="Y460" s="51"/>
      <c r="Z460" s="51"/>
      <c r="AA460" s="51"/>
      <c r="AC460" s="51"/>
      <c r="AD460" s="51"/>
      <c r="AE460" s="51"/>
      <c r="AG460" s="51"/>
      <c r="AH460" s="51"/>
      <c r="AL460" s="51"/>
    </row>
    <row r="461" spans="9:38" x14ac:dyDescent="0.35">
      <c r="I461" s="51"/>
      <c r="M461" s="51"/>
      <c r="Q461"/>
      <c r="R461" s="116"/>
      <c r="V461" s="51"/>
      <c r="W461" s="51"/>
      <c r="Y461" s="51"/>
      <c r="Z461" s="51"/>
      <c r="AA461" s="51"/>
      <c r="AC461" s="51"/>
      <c r="AD461" s="51"/>
      <c r="AE461" s="51"/>
      <c r="AG461" s="51"/>
      <c r="AH461" s="51"/>
      <c r="AL461" s="51"/>
    </row>
    <row r="462" spans="9:38" x14ac:dyDescent="0.35">
      <c r="I462" s="51"/>
      <c r="M462" s="51"/>
      <c r="Q462"/>
      <c r="R462" s="116"/>
      <c r="V462" s="51"/>
      <c r="W462" s="51"/>
      <c r="Y462" s="51"/>
      <c r="Z462" s="51"/>
      <c r="AA462" s="51"/>
      <c r="AC462" s="51"/>
      <c r="AD462" s="51"/>
      <c r="AE462" s="51"/>
      <c r="AG462" s="51"/>
      <c r="AH462" s="51"/>
      <c r="AL462" s="51"/>
    </row>
    <row r="463" spans="9:38" x14ac:dyDescent="0.35">
      <c r="I463" s="51"/>
      <c r="M463" s="51"/>
      <c r="Q463"/>
      <c r="R463" s="116"/>
      <c r="V463" s="51"/>
      <c r="W463" s="51"/>
      <c r="Y463" s="51"/>
      <c r="Z463" s="51"/>
      <c r="AA463" s="51"/>
      <c r="AC463" s="51"/>
      <c r="AD463" s="51"/>
      <c r="AE463" s="51"/>
      <c r="AG463" s="51"/>
      <c r="AH463" s="51"/>
      <c r="AL463" s="51"/>
    </row>
    <row r="464" spans="9:38" x14ac:dyDescent="0.35">
      <c r="I464" s="51"/>
      <c r="M464" s="51"/>
      <c r="Q464"/>
      <c r="R464" s="116"/>
      <c r="V464" s="51"/>
      <c r="W464" s="51"/>
      <c r="Y464" s="51"/>
      <c r="Z464" s="51"/>
      <c r="AA464" s="51"/>
      <c r="AC464" s="51"/>
      <c r="AD464" s="51"/>
      <c r="AE464" s="51"/>
      <c r="AG464" s="51"/>
      <c r="AH464" s="51"/>
      <c r="AL464" s="51"/>
    </row>
    <row r="465" spans="9:38" x14ac:dyDescent="0.35">
      <c r="I465" s="51"/>
      <c r="M465" s="51"/>
      <c r="Q465"/>
      <c r="R465" s="116"/>
      <c r="V465" s="51"/>
      <c r="W465" s="51"/>
      <c r="Y465" s="51"/>
      <c r="Z465" s="51"/>
      <c r="AA465" s="51"/>
      <c r="AC465" s="51"/>
      <c r="AD465" s="51"/>
      <c r="AE465" s="51"/>
      <c r="AG465" s="51"/>
      <c r="AH465" s="51"/>
      <c r="AL465" s="51"/>
    </row>
    <row r="466" spans="9:38" x14ac:dyDescent="0.35">
      <c r="I466" s="51"/>
      <c r="M466" s="51"/>
      <c r="Q466"/>
      <c r="R466" s="116"/>
      <c r="V466" s="51"/>
      <c r="W466" s="51"/>
      <c r="Y466" s="51"/>
      <c r="Z466" s="51"/>
      <c r="AA466" s="51"/>
      <c r="AC466" s="51"/>
      <c r="AD466" s="51"/>
      <c r="AE466" s="51"/>
      <c r="AG466" s="51"/>
      <c r="AH466" s="51"/>
      <c r="AL466" s="51"/>
    </row>
    <row r="467" spans="9:38" x14ac:dyDescent="0.35">
      <c r="I467" s="51"/>
      <c r="M467" s="51"/>
      <c r="Q467"/>
      <c r="R467" s="116"/>
      <c r="V467" s="51"/>
      <c r="W467" s="51"/>
      <c r="Y467" s="51"/>
      <c r="Z467" s="51"/>
      <c r="AA467" s="51"/>
      <c r="AC467" s="51"/>
      <c r="AD467" s="51"/>
      <c r="AE467" s="51"/>
      <c r="AG467" s="51"/>
      <c r="AH467" s="51"/>
      <c r="AL467" s="51"/>
    </row>
    <row r="468" spans="9:38" x14ac:dyDescent="0.35">
      <c r="I468" s="51"/>
      <c r="M468" s="51"/>
      <c r="Q468"/>
      <c r="R468" s="116"/>
      <c r="V468" s="51"/>
      <c r="W468" s="51"/>
      <c r="Y468" s="51"/>
      <c r="Z468" s="51"/>
      <c r="AA468" s="51"/>
      <c r="AC468" s="51"/>
      <c r="AD468" s="51"/>
      <c r="AE468" s="51"/>
      <c r="AG468" s="51"/>
      <c r="AH468" s="51"/>
      <c r="AL468" s="51"/>
    </row>
    <row r="469" spans="9:38" x14ac:dyDescent="0.35">
      <c r="I469" s="51"/>
      <c r="M469" s="51"/>
      <c r="Q469"/>
      <c r="R469" s="116"/>
      <c r="V469" s="51"/>
      <c r="W469" s="51"/>
      <c r="Y469" s="51"/>
      <c r="Z469" s="51"/>
      <c r="AA469" s="51"/>
      <c r="AC469" s="51"/>
      <c r="AD469" s="51"/>
      <c r="AE469" s="51"/>
      <c r="AG469" s="51"/>
      <c r="AH469" s="51"/>
      <c r="AL469" s="51"/>
    </row>
    <row r="470" spans="9:38" x14ac:dyDescent="0.35">
      <c r="I470" s="51"/>
      <c r="M470" s="51"/>
      <c r="Q470"/>
      <c r="R470" s="116"/>
      <c r="V470" s="51"/>
      <c r="W470" s="51"/>
      <c r="Y470" s="51"/>
      <c r="Z470" s="51"/>
      <c r="AA470" s="51"/>
      <c r="AC470" s="51"/>
      <c r="AD470" s="51"/>
      <c r="AE470" s="51"/>
      <c r="AG470" s="51"/>
      <c r="AH470" s="51"/>
      <c r="AL470" s="51"/>
    </row>
    <row r="471" spans="9:38" x14ac:dyDescent="0.35">
      <c r="I471" s="51"/>
      <c r="M471" s="51"/>
      <c r="Q471"/>
      <c r="R471" s="116"/>
      <c r="V471" s="51"/>
      <c r="W471" s="51"/>
      <c r="Y471" s="51"/>
      <c r="Z471" s="51"/>
      <c r="AA471" s="51"/>
      <c r="AC471" s="51"/>
      <c r="AD471" s="51"/>
      <c r="AE471" s="51"/>
      <c r="AG471" s="51"/>
      <c r="AH471" s="51"/>
      <c r="AL471" s="51"/>
    </row>
    <row r="472" spans="9:38" x14ac:dyDescent="0.35">
      <c r="I472" s="51"/>
      <c r="M472" s="51"/>
      <c r="Q472"/>
      <c r="R472" s="116"/>
      <c r="V472" s="51"/>
      <c r="W472" s="51"/>
      <c r="Y472" s="51"/>
      <c r="Z472" s="51"/>
      <c r="AA472" s="51"/>
      <c r="AC472" s="51"/>
      <c r="AD472" s="51"/>
      <c r="AE472" s="51"/>
      <c r="AG472" s="51"/>
      <c r="AH472" s="51"/>
      <c r="AL472" s="51"/>
    </row>
    <row r="473" spans="9:38" x14ac:dyDescent="0.35">
      <c r="I473" s="51"/>
      <c r="M473" s="51"/>
      <c r="Q473"/>
      <c r="R473" s="116"/>
      <c r="V473" s="51"/>
      <c r="W473" s="51"/>
      <c r="Y473" s="51"/>
      <c r="Z473" s="51"/>
      <c r="AA473" s="51"/>
      <c r="AC473" s="51"/>
      <c r="AD473" s="51"/>
      <c r="AE473" s="51"/>
      <c r="AG473" s="51"/>
      <c r="AH473" s="51"/>
      <c r="AL473" s="51"/>
    </row>
    <row r="474" spans="9:38" x14ac:dyDescent="0.35">
      <c r="I474" s="51"/>
      <c r="M474" s="51"/>
      <c r="Q474"/>
      <c r="R474" s="116"/>
      <c r="V474" s="51"/>
      <c r="W474" s="51"/>
      <c r="Y474" s="51"/>
      <c r="Z474" s="51"/>
      <c r="AA474" s="51"/>
      <c r="AC474" s="51"/>
      <c r="AD474" s="51"/>
      <c r="AE474" s="51"/>
      <c r="AG474" s="51"/>
      <c r="AH474" s="51"/>
      <c r="AL474" s="51"/>
    </row>
    <row r="475" spans="9:38" x14ac:dyDescent="0.35">
      <c r="I475" s="51"/>
      <c r="M475" s="51"/>
      <c r="Q475"/>
      <c r="R475" s="116"/>
      <c r="V475" s="51"/>
      <c r="W475" s="51"/>
      <c r="Y475" s="51"/>
      <c r="Z475" s="51"/>
      <c r="AA475" s="51"/>
      <c r="AC475" s="51"/>
      <c r="AD475" s="51"/>
      <c r="AE475" s="51"/>
      <c r="AG475" s="51"/>
      <c r="AH475" s="51"/>
      <c r="AL475" s="51"/>
    </row>
    <row r="476" spans="9:38" x14ac:dyDescent="0.35">
      <c r="I476" s="51"/>
      <c r="M476" s="51"/>
      <c r="Q476"/>
      <c r="R476" s="116"/>
      <c r="V476" s="51"/>
      <c r="W476" s="51"/>
      <c r="Y476" s="51"/>
      <c r="Z476" s="51"/>
      <c r="AA476" s="51"/>
      <c r="AC476" s="51"/>
      <c r="AD476" s="51"/>
      <c r="AE476" s="51"/>
      <c r="AG476" s="51"/>
      <c r="AH476" s="51"/>
      <c r="AL476" s="51"/>
    </row>
    <row r="477" spans="9:38" x14ac:dyDescent="0.35">
      <c r="I477" s="51"/>
      <c r="M477" s="51"/>
      <c r="Q477"/>
      <c r="R477" s="116"/>
      <c r="V477" s="51"/>
      <c r="W477" s="51"/>
      <c r="Y477" s="51"/>
      <c r="Z477" s="51"/>
      <c r="AA477" s="51"/>
      <c r="AC477" s="51"/>
      <c r="AD477" s="51"/>
      <c r="AE477" s="51"/>
      <c r="AG477" s="51"/>
      <c r="AH477" s="51"/>
      <c r="AL477" s="51"/>
    </row>
    <row r="478" spans="9:38" x14ac:dyDescent="0.35">
      <c r="I478" s="51"/>
      <c r="M478" s="51"/>
      <c r="Q478"/>
      <c r="R478" s="116"/>
      <c r="V478" s="51"/>
      <c r="W478" s="51"/>
      <c r="Y478" s="51"/>
      <c r="Z478" s="51"/>
      <c r="AA478" s="51"/>
      <c r="AC478" s="51"/>
      <c r="AD478" s="51"/>
      <c r="AE478" s="51"/>
      <c r="AG478" s="51"/>
      <c r="AH478" s="51"/>
      <c r="AL478" s="51"/>
    </row>
    <row r="479" spans="9:38" x14ac:dyDescent="0.35">
      <c r="I479" s="51"/>
      <c r="M479" s="51"/>
      <c r="Q479"/>
      <c r="R479" s="116"/>
      <c r="V479" s="51"/>
      <c r="W479" s="51"/>
      <c r="Y479" s="51"/>
      <c r="Z479" s="51"/>
      <c r="AA479" s="51"/>
      <c r="AC479" s="51"/>
      <c r="AD479" s="51"/>
      <c r="AE479" s="51"/>
      <c r="AG479" s="51"/>
      <c r="AH479" s="51"/>
      <c r="AL479" s="51"/>
    </row>
    <row r="480" spans="9:38" x14ac:dyDescent="0.35">
      <c r="I480" s="51"/>
      <c r="M480" s="51"/>
      <c r="Q480"/>
      <c r="R480" s="116"/>
      <c r="V480" s="51"/>
      <c r="W480" s="51"/>
      <c r="Y480" s="51"/>
      <c r="Z480" s="51"/>
      <c r="AA480" s="51"/>
      <c r="AC480" s="51"/>
      <c r="AD480" s="51"/>
      <c r="AE480" s="51"/>
      <c r="AG480" s="51"/>
      <c r="AH480" s="51"/>
      <c r="AL480" s="51"/>
    </row>
    <row r="481" spans="9:38" x14ac:dyDescent="0.35">
      <c r="I481" s="51"/>
      <c r="M481" s="51"/>
      <c r="Q481"/>
      <c r="R481" s="116"/>
      <c r="V481" s="51"/>
      <c r="W481" s="51"/>
      <c r="Y481" s="51"/>
      <c r="Z481" s="51"/>
      <c r="AA481" s="51"/>
      <c r="AC481" s="51"/>
      <c r="AD481" s="51"/>
      <c r="AE481" s="51"/>
      <c r="AG481" s="51"/>
      <c r="AH481" s="51"/>
      <c r="AL481" s="51"/>
    </row>
    <row r="482" spans="9:38" x14ac:dyDescent="0.35">
      <c r="I482" s="51"/>
      <c r="M482" s="51"/>
      <c r="Q482"/>
      <c r="R482" s="116"/>
      <c r="V482" s="51"/>
      <c r="W482" s="51"/>
      <c r="Y482" s="51"/>
      <c r="Z482" s="51"/>
      <c r="AA482" s="51"/>
      <c r="AC482" s="51"/>
      <c r="AD482" s="51"/>
      <c r="AE482" s="51"/>
      <c r="AG482" s="51"/>
      <c r="AH482" s="51"/>
      <c r="AL482" s="51"/>
    </row>
    <row r="483" spans="9:38" x14ac:dyDescent="0.35">
      <c r="I483" s="51"/>
      <c r="M483" s="51"/>
      <c r="Q483"/>
      <c r="R483" s="116"/>
      <c r="V483" s="51"/>
      <c r="W483" s="51"/>
      <c r="Y483" s="51"/>
      <c r="Z483" s="51"/>
      <c r="AA483" s="51"/>
      <c r="AC483" s="51"/>
      <c r="AD483" s="51"/>
      <c r="AE483" s="51"/>
      <c r="AG483" s="51"/>
      <c r="AH483" s="51"/>
      <c r="AL483" s="51"/>
    </row>
    <row r="484" spans="9:38" x14ac:dyDescent="0.35">
      <c r="I484" s="51"/>
      <c r="M484" s="51"/>
      <c r="Q484"/>
      <c r="R484" s="116"/>
      <c r="V484" s="51"/>
      <c r="W484" s="51"/>
      <c r="Y484" s="51"/>
      <c r="Z484" s="51"/>
      <c r="AA484" s="51"/>
      <c r="AC484" s="51"/>
      <c r="AD484" s="51"/>
      <c r="AE484" s="51"/>
      <c r="AG484" s="51"/>
      <c r="AH484" s="51"/>
      <c r="AL484" s="51"/>
    </row>
    <row r="485" spans="9:38" x14ac:dyDescent="0.35">
      <c r="I485" s="51"/>
      <c r="M485" s="51"/>
      <c r="Q485"/>
      <c r="R485" s="116"/>
      <c r="V485" s="51"/>
      <c r="W485" s="51"/>
      <c r="Y485" s="51"/>
      <c r="Z485" s="51"/>
      <c r="AA485" s="51"/>
      <c r="AC485" s="51"/>
      <c r="AD485" s="51"/>
      <c r="AE485" s="51"/>
      <c r="AG485" s="51"/>
      <c r="AH485" s="51"/>
      <c r="AL485" s="51"/>
    </row>
    <row r="486" spans="9:38" x14ac:dyDescent="0.35">
      <c r="I486" s="51"/>
      <c r="M486" s="51"/>
      <c r="Q486"/>
      <c r="R486" s="116"/>
      <c r="V486" s="51"/>
      <c r="W486" s="51"/>
      <c r="Y486" s="51"/>
      <c r="Z486" s="51"/>
      <c r="AA486" s="51"/>
      <c r="AC486" s="51"/>
      <c r="AD486" s="51"/>
      <c r="AE486" s="51"/>
      <c r="AG486" s="51"/>
      <c r="AH486" s="51"/>
      <c r="AL486" s="51"/>
    </row>
    <row r="487" spans="9:38" x14ac:dyDescent="0.35">
      <c r="I487" s="51"/>
      <c r="M487" s="51"/>
      <c r="Q487"/>
      <c r="R487" s="116"/>
      <c r="V487" s="51"/>
      <c r="W487" s="51"/>
      <c r="Y487" s="51"/>
      <c r="Z487" s="51"/>
      <c r="AA487" s="51"/>
      <c r="AC487" s="51"/>
      <c r="AD487" s="51"/>
      <c r="AE487" s="51"/>
      <c r="AG487" s="51"/>
      <c r="AH487" s="51"/>
      <c r="AL487" s="51"/>
    </row>
    <row r="488" spans="9:38" ht="15" customHeight="1" x14ac:dyDescent="0.35">
      <c r="Q488"/>
      <c r="R488" s="116"/>
      <c r="S488" s="53"/>
      <c r="V488" s="51"/>
      <c r="W488" s="51"/>
      <c r="Y488" s="51"/>
      <c r="Z488" s="51"/>
      <c r="AA488" s="51"/>
      <c r="AC488" s="51"/>
      <c r="AD488" s="51"/>
      <c r="AE488" s="51"/>
      <c r="AG488" s="51"/>
      <c r="AH488" s="51"/>
      <c r="AL488" s="51"/>
    </row>
    <row r="489" spans="9:38" x14ac:dyDescent="0.35">
      <c r="Q489"/>
      <c r="R489" s="116"/>
      <c r="V489" s="51"/>
      <c r="W489" s="51"/>
      <c r="Y489" s="51"/>
      <c r="Z489" s="51"/>
      <c r="AA489" s="51"/>
      <c r="AC489" s="51"/>
      <c r="AD489" s="51"/>
      <c r="AE489" s="51"/>
      <c r="AG489" s="51"/>
      <c r="AH489" s="51"/>
      <c r="AL489" s="51"/>
    </row>
    <row r="490" spans="9:38" x14ac:dyDescent="0.35">
      <c r="Q490"/>
      <c r="R490" s="116"/>
      <c r="V490" s="51"/>
      <c r="W490" s="51"/>
      <c r="Y490" s="51"/>
      <c r="Z490" s="51"/>
      <c r="AA490" s="51"/>
      <c r="AC490" s="51"/>
      <c r="AD490" s="51"/>
      <c r="AE490" s="51"/>
      <c r="AG490" s="51"/>
      <c r="AH490" s="51"/>
      <c r="AL490" s="51"/>
    </row>
    <row r="491" spans="9:38" x14ac:dyDescent="0.35">
      <c r="Q491"/>
      <c r="R491" s="116"/>
      <c r="V491" s="51"/>
      <c r="W491" s="51"/>
      <c r="Y491" s="51"/>
      <c r="Z491" s="51"/>
      <c r="AA491" s="51"/>
      <c r="AC491" s="51"/>
      <c r="AD491" s="51"/>
      <c r="AE491" s="51"/>
      <c r="AG491" s="51"/>
      <c r="AH491" s="51"/>
      <c r="AL491" s="51"/>
    </row>
    <row r="492" spans="9:38" x14ac:dyDescent="0.35">
      <c r="Q492"/>
      <c r="R492" s="116"/>
      <c r="V492" s="51"/>
      <c r="W492" s="51"/>
      <c r="Y492" s="51"/>
      <c r="Z492" s="51"/>
      <c r="AA492" s="51"/>
      <c r="AC492" s="51"/>
      <c r="AD492" s="51"/>
      <c r="AE492" s="51"/>
      <c r="AG492" s="51"/>
      <c r="AH492" s="51"/>
      <c r="AL492" s="51"/>
    </row>
    <row r="493" spans="9:38" x14ac:dyDescent="0.35">
      <c r="Q493"/>
      <c r="R493" s="116"/>
      <c r="V493" s="51"/>
      <c r="W493" s="51"/>
      <c r="Y493" s="51"/>
      <c r="Z493" s="51"/>
      <c r="AA493" s="51"/>
      <c r="AC493" s="51"/>
      <c r="AD493" s="51"/>
      <c r="AE493" s="51"/>
      <c r="AG493" s="51"/>
      <c r="AH493" s="51"/>
      <c r="AL493" s="51"/>
    </row>
    <row r="494" spans="9:38" x14ac:dyDescent="0.35">
      <c r="Q494"/>
      <c r="R494" s="116"/>
      <c r="V494" s="51"/>
      <c r="W494" s="51"/>
      <c r="Y494" s="51"/>
      <c r="Z494" s="51"/>
      <c r="AA494" s="51"/>
      <c r="AC494" s="51"/>
      <c r="AD494" s="51"/>
      <c r="AE494" s="51"/>
      <c r="AG494" s="51"/>
      <c r="AH494" s="51"/>
      <c r="AL494" s="51"/>
    </row>
    <row r="495" spans="9:38" x14ac:dyDescent="0.35">
      <c r="Q495"/>
      <c r="R495" s="116"/>
      <c r="V495" s="51"/>
      <c r="W495" s="51"/>
      <c r="Y495" s="51"/>
      <c r="Z495" s="51"/>
      <c r="AA495" s="51"/>
      <c r="AC495" s="51"/>
      <c r="AD495" s="51"/>
      <c r="AE495" s="51"/>
      <c r="AG495" s="51"/>
      <c r="AH495" s="51"/>
      <c r="AL495" s="51"/>
    </row>
    <row r="496" spans="9:38" x14ac:dyDescent="0.35">
      <c r="Q496"/>
      <c r="R496" s="116"/>
      <c r="V496" s="51"/>
      <c r="W496" s="51"/>
      <c r="Y496" s="51"/>
      <c r="Z496" s="51"/>
      <c r="AA496" s="51"/>
      <c r="AC496" s="51"/>
      <c r="AD496" s="51"/>
      <c r="AE496" s="51"/>
      <c r="AG496" s="51"/>
      <c r="AH496" s="51"/>
      <c r="AL496" s="51"/>
    </row>
    <row r="497" spans="17:38" x14ac:dyDescent="0.35">
      <c r="Q497"/>
      <c r="R497" s="116"/>
      <c r="V497" s="51"/>
      <c r="W497" s="51"/>
      <c r="Y497" s="51"/>
      <c r="Z497" s="51"/>
      <c r="AA497" s="51"/>
      <c r="AC497" s="51"/>
      <c r="AD497" s="51"/>
      <c r="AE497" s="51"/>
      <c r="AG497" s="51"/>
      <c r="AH497" s="51"/>
      <c r="AL497" s="51"/>
    </row>
    <row r="498" spans="17:38" x14ac:dyDescent="0.35">
      <c r="Q498"/>
      <c r="R498" s="116"/>
      <c r="V498" s="51"/>
      <c r="W498" s="51"/>
      <c r="Y498" s="51"/>
      <c r="Z498" s="51"/>
      <c r="AA498" s="51"/>
      <c r="AC498" s="51"/>
      <c r="AD498" s="51"/>
      <c r="AE498" s="51"/>
      <c r="AG498" s="51"/>
      <c r="AH498" s="51"/>
      <c r="AL498" s="51"/>
    </row>
    <row r="499" spans="17:38" x14ac:dyDescent="0.35">
      <c r="Q499"/>
      <c r="R499" s="116"/>
      <c r="V499" s="51"/>
      <c r="W499" s="51"/>
      <c r="Y499" s="51"/>
      <c r="Z499" s="51"/>
      <c r="AA499" s="51"/>
      <c r="AC499" s="51"/>
      <c r="AD499" s="51"/>
      <c r="AE499" s="51"/>
      <c r="AG499" s="51"/>
      <c r="AH499" s="51"/>
      <c r="AL499" s="51"/>
    </row>
    <row r="500" spans="17:38" x14ac:dyDescent="0.35">
      <c r="Q500"/>
      <c r="R500" s="116"/>
      <c r="V500" s="51"/>
      <c r="W500" s="51"/>
      <c r="Y500" s="51"/>
      <c r="Z500" s="51"/>
      <c r="AA500" s="51"/>
      <c r="AC500" s="51"/>
      <c r="AD500" s="51"/>
      <c r="AE500" s="51"/>
      <c r="AG500" s="51"/>
      <c r="AH500" s="51"/>
      <c r="AL500" s="51"/>
    </row>
    <row r="501" spans="17:38" x14ac:dyDescent="0.35">
      <c r="Q501"/>
      <c r="R501" s="116"/>
      <c r="V501" s="51"/>
      <c r="W501" s="51"/>
      <c r="Y501" s="51"/>
      <c r="Z501" s="51"/>
      <c r="AA501" s="51"/>
      <c r="AC501" s="51"/>
      <c r="AD501" s="51"/>
      <c r="AE501" s="51"/>
      <c r="AG501" s="51"/>
      <c r="AH501" s="51"/>
      <c r="AL501" s="51"/>
    </row>
    <row r="502" spans="17:38" x14ac:dyDescent="0.35">
      <c r="Q502"/>
      <c r="R502" s="116"/>
      <c r="V502" s="51"/>
      <c r="W502" s="51"/>
      <c r="Y502" s="51"/>
      <c r="Z502" s="51"/>
      <c r="AA502" s="51"/>
      <c r="AC502" s="51"/>
      <c r="AD502" s="51"/>
      <c r="AE502" s="51"/>
      <c r="AG502" s="51"/>
      <c r="AH502" s="51"/>
      <c r="AL502" s="51"/>
    </row>
    <row r="503" spans="17:38" x14ac:dyDescent="0.35">
      <c r="Q503"/>
      <c r="R503" s="116"/>
      <c r="V503" s="51"/>
      <c r="W503" s="51"/>
      <c r="Y503" s="51"/>
      <c r="Z503" s="51"/>
      <c r="AA503" s="51"/>
      <c r="AC503" s="51"/>
      <c r="AD503" s="51"/>
      <c r="AE503" s="51"/>
      <c r="AG503" s="51"/>
      <c r="AH503" s="51"/>
      <c r="AL503" s="51"/>
    </row>
    <row r="504" spans="17:38" x14ac:dyDescent="0.35">
      <c r="Q504"/>
      <c r="R504" s="116"/>
      <c r="V504" s="51"/>
      <c r="W504" s="51"/>
      <c r="Y504" s="51"/>
      <c r="Z504" s="51"/>
      <c r="AA504" s="51"/>
      <c r="AC504" s="51"/>
      <c r="AD504" s="51"/>
      <c r="AE504" s="51"/>
      <c r="AG504" s="51"/>
      <c r="AH504" s="51"/>
      <c r="AL504" s="51"/>
    </row>
    <row r="505" spans="17:38" x14ac:dyDescent="0.35">
      <c r="Q505"/>
      <c r="R505" s="116"/>
      <c r="V505" s="51"/>
      <c r="W505" s="51"/>
      <c r="Y505" s="51"/>
      <c r="Z505" s="51"/>
      <c r="AA505" s="51"/>
      <c r="AC505" s="51"/>
      <c r="AD505" s="51"/>
      <c r="AE505" s="51"/>
      <c r="AG505" s="51"/>
      <c r="AH505" s="51"/>
      <c r="AL505" s="51"/>
    </row>
    <row r="506" spans="17:38" ht="15" customHeight="1" x14ac:dyDescent="0.35">
      <c r="Q506"/>
      <c r="R506" s="116"/>
      <c r="S506" s="53"/>
      <c r="V506" s="51"/>
      <c r="W506" s="51"/>
      <c r="Y506" s="51"/>
      <c r="Z506" s="51"/>
      <c r="AA506" s="51"/>
      <c r="AC506" s="51"/>
      <c r="AD506" s="51"/>
      <c r="AE506" s="51"/>
      <c r="AG506" s="51"/>
      <c r="AH506" s="51"/>
      <c r="AL506" s="51"/>
    </row>
    <row r="507" spans="17:38" x14ac:dyDescent="0.35">
      <c r="Q507"/>
      <c r="R507" s="116"/>
      <c r="V507" s="51"/>
      <c r="W507" s="51"/>
      <c r="Y507" s="51"/>
      <c r="Z507" s="51"/>
      <c r="AA507" s="51"/>
      <c r="AC507" s="51"/>
      <c r="AD507" s="51"/>
      <c r="AE507" s="51"/>
      <c r="AG507" s="51"/>
      <c r="AH507" s="51"/>
      <c r="AL507" s="51"/>
    </row>
    <row r="508" spans="17:38" x14ac:dyDescent="0.35">
      <c r="Q508"/>
      <c r="R508" s="116"/>
      <c r="V508" s="51"/>
      <c r="W508" s="51"/>
      <c r="Y508" s="51"/>
      <c r="Z508" s="51"/>
      <c r="AA508" s="51"/>
      <c r="AC508" s="51"/>
      <c r="AD508" s="51"/>
      <c r="AE508" s="51"/>
      <c r="AG508" s="51"/>
      <c r="AH508" s="51"/>
      <c r="AL508" s="51"/>
    </row>
    <row r="509" spans="17:38" x14ac:dyDescent="0.35">
      <c r="Q509"/>
      <c r="R509" s="116"/>
      <c r="V509" s="51"/>
      <c r="W509" s="51"/>
      <c r="Y509" s="51"/>
      <c r="Z509" s="51"/>
      <c r="AA509" s="51"/>
      <c r="AC509" s="51"/>
      <c r="AD509" s="51"/>
      <c r="AE509" s="51"/>
      <c r="AG509" s="51"/>
      <c r="AH509" s="51"/>
      <c r="AL509" s="51"/>
    </row>
    <row r="510" spans="17:38" x14ac:dyDescent="0.35">
      <c r="Q510"/>
      <c r="R510" s="116"/>
      <c r="V510" s="51"/>
      <c r="W510" s="51"/>
      <c r="Y510" s="51"/>
      <c r="Z510" s="51"/>
      <c r="AA510" s="51"/>
      <c r="AC510" s="51"/>
      <c r="AD510" s="51"/>
      <c r="AE510" s="51"/>
      <c r="AG510" s="51"/>
      <c r="AH510" s="51"/>
      <c r="AL510" s="51"/>
    </row>
    <row r="511" spans="17:38" x14ac:dyDescent="0.35">
      <c r="Q511"/>
      <c r="R511" s="116"/>
      <c r="V511" s="51"/>
      <c r="W511" s="51"/>
      <c r="Y511" s="51"/>
      <c r="Z511" s="51"/>
      <c r="AA511" s="51"/>
      <c r="AC511" s="51"/>
      <c r="AD511" s="51"/>
      <c r="AE511" s="51"/>
      <c r="AG511" s="51"/>
      <c r="AH511" s="51"/>
      <c r="AL511" s="51"/>
    </row>
    <row r="512" spans="17:38" x14ac:dyDescent="0.35">
      <c r="Q512"/>
      <c r="R512" s="116"/>
      <c r="V512" s="51"/>
      <c r="W512" s="51"/>
      <c r="Y512" s="51"/>
      <c r="Z512" s="51"/>
      <c r="AA512" s="51"/>
      <c r="AC512" s="51"/>
      <c r="AD512" s="51"/>
      <c r="AE512" s="51"/>
      <c r="AG512" s="51"/>
      <c r="AH512" s="51"/>
      <c r="AL512" s="51"/>
    </row>
    <row r="513" spans="17:38" x14ac:dyDescent="0.35">
      <c r="Q513"/>
      <c r="R513" s="116"/>
      <c r="V513" s="51"/>
      <c r="W513" s="51"/>
      <c r="Y513" s="51"/>
      <c r="Z513" s="51"/>
      <c r="AA513" s="51"/>
      <c r="AC513" s="51"/>
      <c r="AD513" s="51"/>
      <c r="AE513" s="51"/>
      <c r="AG513" s="51"/>
      <c r="AH513" s="51"/>
      <c r="AL513" s="51"/>
    </row>
    <row r="514" spans="17:38" x14ac:dyDescent="0.35">
      <c r="Q514"/>
      <c r="R514" s="116"/>
      <c r="V514" s="51"/>
      <c r="W514" s="51"/>
      <c r="Y514" s="51"/>
      <c r="Z514" s="51"/>
      <c r="AA514" s="51"/>
      <c r="AC514" s="51"/>
      <c r="AD514" s="51"/>
      <c r="AE514" s="51"/>
      <c r="AG514" s="51"/>
      <c r="AH514" s="51"/>
      <c r="AL514" s="51"/>
    </row>
    <row r="515" spans="17:38" x14ac:dyDescent="0.35">
      <c r="Q515"/>
      <c r="R515" s="116"/>
      <c r="V515" s="51"/>
      <c r="W515" s="51"/>
      <c r="Y515" s="51"/>
      <c r="Z515" s="51"/>
      <c r="AA515" s="51"/>
      <c r="AC515" s="51"/>
      <c r="AD515" s="51"/>
      <c r="AE515" s="51"/>
      <c r="AG515" s="51"/>
      <c r="AH515" s="51"/>
      <c r="AL515" s="51"/>
    </row>
    <row r="516" spans="17:38" x14ac:dyDescent="0.35">
      <c r="Q516"/>
      <c r="R516" s="116"/>
      <c r="V516" s="51"/>
      <c r="W516" s="51"/>
      <c r="Y516" s="51"/>
      <c r="Z516" s="51"/>
      <c r="AA516" s="51"/>
      <c r="AC516" s="51"/>
      <c r="AD516" s="51"/>
      <c r="AE516" s="51"/>
      <c r="AG516" s="51"/>
      <c r="AH516" s="51"/>
      <c r="AL516" s="51"/>
    </row>
    <row r="517" spans="17:38" x14ac:dyDescent="0.35">
      <c r="Q517"/>
      <c r="R517" s="116"/>
      <c r="V517" s="51"/>
      <c r="W517" s="51"/>
      <c r="Y517" s="51"/>
      <c r="Z517" s="51"/>
      <c r="AA517" s="51"/>
      <c r="AC517" s="51"/>
      <c r="AD517" s="51"/>
      <c r="AE517" s="51"/>
      <c r="AG517" s="51"/>
      <c r="AH517" s="51"/>
      <c r="AL517" s="51"/>
    </row>
    <row r="518" spans="17:38" x14ac:dyDescent="0.35">
      <c r="Q518"/>
      <c r="R518" s="116"/>
      <c r="V518" s="51"/>
      <c r="W518" s="51"/>
      <c r="Y518" s="51"/>
      <c r="Z518" s="51"/>
      <c r="AA518" s="51"/>
      <c r="AC518" s="51"/>
      <c r="AD518" s="51"/>
      <c r="AE518" s="51"/>
      <c r="AG518" s="51"/>
      <c r="AH518" s="51"/>
      <c r="AL518" s="51"/>
    </row>
    <row r="519" spans="17:38" x14ac:dyDescent="0.35">
      <c r="Q519"/>
      <c r="R519" s="116"/>
      <c r="V519" s="51"/>
      <c r="W519" s="51"/>
      <c r="Y519" s="51"/>
      <c r="Z519" s="51"/>
      <c r="AA519" s="51"/>
      <c r="AC519" s="51"/>
      <c r="AD519" s="51"/>
      <c r="AE519" s="51"/>
      <c r="AG519" s="51"/>
      <c r="AH519" s="51"/>
      <c r="AL519" s="51"/>
    </row>
    <row r="520" spans="17:38" x14ac:dyDescent="0.35">
      <c r="Q520"/>
      <c r="R520" s="116"/>
      <c r="V520" s="51"/>
      <c r="W520" s="51"/>
      <c r="Y520" s="51"/>
      <c r="Z520" s="51"/>
      <c r="AA520" s="51"/>
      <c r="AC520" s="51"/>
      <c r="AD520" s="51"/>
      <c r="AE520" s="51"/>
      <c r="AG520" s="51"/>
      <c r="AH520" s="51"/>
      <c r="AL520" s="51"/>
    </row>
    <row r="521" spans="17:38" x14ac:dyDescent="0.35">
      <c r="Q521"/>
      <c r="R521" s="116"/>
      <c r="V521" s="51"/>
      <c r="W521" s="51"/>
      <c r="Y521" s="51"/>
      <c r="Z521" s="51"/>
      <c r="AA521" s="51"/>
      <c r="AC521" s="51"/>
      <c r="AD521" s="51"/>
      <c r="AE521" s="51"/>
      <c r="AG521" s="51"/>
      <c r="AH521" s="51"/>
      <c r="AL521" s="51"/>
    </row>
    <row r="522" spans="17:38" x14ac:dyDescent="0.35">
      <c r="Q522"/>
      <c r="R522" s="116"/>
      <c r="V522" s="51"/>
      <c r="W522" s="51"/>
      <c r="Y522" s="51"/>
      <c r="Z522" s="51"/>
      <c r="AA522" s="51"/>
      <c r="AC522" s="51"/>
      <c r="AD522" s="51"/>
      <c r="AE522" s="51"/>
      <c r="AG522" s="51"/>
      <c r="AH522" s="51"/>
      <c r="AL522" s="51"/>
    </row>
    <row r="523" spans="17:38" x14ac:dyDescent="0.35">
      <c r="Q523"/>
      <c r="R523" s="116"/>
      <c r="V523" s="51"/>
      <c r="W523" s="51"/>
      <c r="Y523" s="51"/>
      <c r="Z523" s="51"/>
      <c r="AA523" s="51"/>
      <c r="AC523" s="51"/>
      <c r="AD523" s="51"/>
      <c r="AE523" s="51"/>
      <c r="AG523" s="51"/>
      <c r="AH523" s="51"/>
      <c r="AL523" s="51"/>
    </row>
    <row r="524" spans="17:38" x14ac:dyDescent="0.35">
      <c r="Q524"/>
      <c r="R524" s="116"/>
      <c r="V524" s="51"/>
      <c r="W524" s="51"/>
      <c r="Y524" s="51"/>
      <c r="Z524" s="51"/>
      <c r="AA524" s="51"/>
      <c r="AC524" s="51"/>
      <c r="AD524" s="51"/>
      <c r="AE524" s="51"/>
      <c r="AG524" s="51"/>
      <c r="AH524" s="51"/>
      <c r="AL524" s="51"/>
    </row>
    <row r="525" spans="17:38" x14ac:dyDescent="0.35">
      <c r="Q525"/>
      <c r="R525" s="116"/>
      <c r="V525" s="51"/>
      <c r="W525" s="51"/>
      <c r="Y525" s="51"/>
      <c r="Z525" s="51"/>
      <c r="AA525" s="51"/>
      <c r="AC525" s="51"/>
      <c r="AD525" s="51"/>
      <c r="AE525" s="51"/>
      <c r="AG525" s="51"/>
      <c r="AH525" s="51"/>
      <c r="AL525" s="51"/>
    </row>
    <row r="526" spans="17:38" x14ac:dyDescent="0.35">
      <c r="Q526"/>
      <c r="R526" s="116"/>
      <c r="V526" s="51"/>
      <c r="W526" s="51"/>
      <c r="Y526" s="51"/>
      <c r="Z526" s="51"/>
      <c r="AA526" s="51"/>
      <c r="AC526" s="51"/>
      <c r="AD526" s="51"/>
      <c r="AE526" s="51"/>
      <c r="AG526" s="51"/>
      <c r="AH526" s="51"/>
      <c r="AL526" s="51"/>
    </row>
    <row r="527" spans="17:38" x14ac:dyDescent="0.35">
      <c r="Q527"/>
      <c r="R527" s="116"/>
      <c r="V527" s="51"/>
      <c r="W527" s="51"/>
      <c r="Y527" s="51"/>
      <c r="Z527" s="51"/>
      <c r="AA527" s="51"/>
      <c r="AC527" s="51"/>
      <c r="AD527" s="51"/>
      <c r="AE527" s="51"/>
      <c r="AG527" s="51"/>
      <c r="AH527" s="51"/>
      <c r="AL527" s="51"/>
    </row>
    <row r="528" spans="17:38" x14ac:dyDescent="0.35">
      <c r="Q528"/>
      <c r="R528" s="116"/>
      <c r="V528" s="51"/>
      <c r="W528" s="51"/>
      <c r="Y528" s="51"/>
      <c r="Z528" s="51"/>
      <c r="AA528" s="51"/>
      <c r="AC528" s="51"/>
      <c r="AD528" s="51"/>
      <c r="AE528" s="51"/>
      <c r="AG528" s="51"/>
      <c r="AH528" s="51"/>
      <c r="AL528" s="51"/>
    </row>
    <row r="529" spans="17:38" x14ac:dyDescent="0.35">
      <c r="Q529"/>
      <c r="R529" s="116"/>
      <c r="V529" s="51"/>
      <c r="W529" s="51"/>
      <c r="Y529" s="51"/>
      <c r="Z529" s="51"/>
      <c r="AA529" s="51"/>
      <c r="AC529" s="51"/>
      <c r="AD529" s="51"/>
      <c r="AE529" s="51"/>
      <c r="AG529" s="51"/>
      <c r="AH529" s="51"/>
      <c r="AL529" s="51"/>
    </row>
    <row r="530" spans="17:38" x14ac:dyDescent="0.35">
      <c r="Q530"/>
      <c r="R530" s="116"/>
      <c r="V530" s="51"/>
      <c r="W530" s="51"/>
      <c r="Y530" s="51"/>
      <c r="Z530" s="51"/>
      <c r="AA530" s="51"/>
      <c r="AC530" s="51"/>
      <c r="AD530" s="51"/>
      <c r="AE530" s="51"/>
      <c r="AG530" s="51"/>
      <c r="AH530" s="51"/>
      <c r="AL530" s="51"/>
    </row>
    <row r="531" spans="17:38" x14ac:dyDescent="0.35">
      <c r="Q531"/>
      <c r="R531" s="116"/>
      <c r="V531" s="51"/>
      <c r="W531" s="51"/>
      <c r="Y531" s="51"/>
      <c r="Z531" s="51"/>
      <c r="AA531" s="51"/>
      <c r="AC531" s="51"/>
      <c r="AD531" s="51"/>
      <c r="AE531" s="51"/>
      <c r="AG531" s="51"/>
      <c r="AH531" s="51"/>
      <c r="AL531" s="51"/>
    </row>
    <row r="532" spans="17:38" x14ac:dyDescent="0.35">
      <c r="Q532"/>
      <c r="R532" s="116"/>
      <c r="V532" s="51"/>
      <c r="W532" s="51"/>
      <c r="Y532" s="51"/>
      <c r="Z532" s="51"/>
      <c r="AA532" s="51"/>
      <c r="AC532" s="51"/>
      <c r="AD532" s="51"/>
      <c r="AE532" s="51"/>
      <c r="AG532" s="51"/>
      <c r="AH532" s="51"/>
      <c r="AL532" s="51"/>
    </row>
    <row r="533" spans="17:38" x14ac:dyDescent="0.35">
      <c r="Q533"/>
      <c r="R533" s="116"/>
      <c r="V533" s="51"/>
      <c r="W533" s="51"/>
      <c r="Y533" s="51"/>
      <c r="Z533" s="51"/>
      <c r="AA533" s="51"/>
      <c r="AC533" s="51"/>
      <c r="AD533" s="51"/>
      <c r="AE533" s="51"/>
      <c r="AG533" s="51"/>
      <c r="AH533" s="51"/>
      <c r="AL533" s="51"/>
    </row>
    <row r="534" spans="17:38" x14ac:dyDescent="0.35">
      <c r="Q534"/>
      <c r="R534" s="116"/>
      <c r="V534" s="51"/>
      <c r="W534" s="51"/>
      <c r="Y534" s="51"/>
      <c r="Z534" s="51"/>
      <c r="AA534" s="51"/>
      <c r="AC534" s="51"/>
      <c r="AD534" s="51"/>
      <c r="AE534" s="51"/>
      <c r="AG534" s="51"/>
      <c r="AH534" s="51"/>
      <c r="AL534" s="51"/>
    </row>
    <row r="535" spans="17:38" x14ac:dyDescent="0.35">
      <c r="Q535"/>
      <c r="R535" s="116"/>
      <c r="V535" s="51"/>
      <c r="W535" s="51"/>
      <c r="Y535" s="51"/>
      <c r="Z535" s="51"/>
      <c r="AA535" s="51"/>
      <c r="AC535" s="51"/>
      <c r="AD535" s="51"/>
      <c r="AE535" s="51"/>
      <c r="AG535" s="51"/>
      <c r="AH535" s="51"/>
      <c r="AL535" s="51"/>
    </row>
    <row r="536" spans="17:38" x14ac:dyDescent="0.35">
      <c r="Q536"/>
      <c r="R536" s="116"/>
      <c r="V536" s="51"/>
      <c r="W536" s="51"/>
      <c r="Y536" s="51"/>
      <c r="Z536" s="51"/>
      <c r="AA536" s="51"/>
      <c r="AC536" s="51"/>
      <c r="AD536" s="51"/>
      <c r="AE536" s="51"/>
      <c r="AG536" s="51"/>
      <c r="AH536" s="51"/>
      <c r="AL536" s="51"/>
    </row>
    <row r="537" spans="17:38" x14ac:dyDescent="0.35">
      <c r="Q537"/>
      <c r="R537" s="116"/>
      <c r="V537" s="51"/>
      <c r="W537" s="51"/>
      <c r="Y537" s="51"/>
      <c r="Z537" s="51"/>
      <c r="AA537" s="51"/>
      <c r="AC537" s="51"/>
      <c r="AD537" s="51"/>
      <c r="AE537" s="51"/>
      <c r="AG537" s="51"/>
      <c r="AH537" s="51"/>
      <c r="AL537" s="51"/>
    </row>
    <row r="538" spans="17:38" x14ac:dyDescent="0.35">
      <c r="Q538"/>
      <c r="R538" s="116"/>
      <c r="V538" s="51"/>
      <c r="W538" s="51"/>
      <c r="Y538" s="51"/>
      <c r="Z538" s="51"/>
      <c r="AA538" s="51"/>
      <c r="AC538" s="51"/>
      <c r="AD538" s="51"/>
      <c r="AE538" s="51"/>
      <c r="AG538" s="51"/>
      <c r="AH538" s="51"/>
      <c r="AL538" s="51"/>
    </row>
    <row r="539" spans="17:38" x14ac:dyDescent="0.35">
      <c r="Q539"/>
      <c r="R539" s="116"/>
      <c r="V539" s="51"/>
      <c r="W539" s="51"/>
      <c r="Y539" s="51"/>
      <c r="Z539" s="51"/>
      <c r="AA539" s="51"/>
      <c r="AC539" s="51"/>
      <c r="AD539" s="51"/>
      <c r="AE539" s="51"/>
      <c r="AG539" s="51"/>
      <c r="AH539" s="51"/>
      <c r="AL539" s="51"/>
    </row>
    <row r="540" spans="17:38" x14ac:dyDescent="0.35">
      <c r="Q540"/>
      <c r="R540" s="116"/>
      <c r="V540" s="51"/>
      <c r="W540" s="51"/>
      <c r="Y540" s="51"/>
      <c r="Z540" s="51"/>
      <c r="AA540" s="51"/>
      <c r="AC540" s="51"/>
      <c r="AD540" s="51"/>
      <c r="AE540" s="51"/>
      <c r="AG540" s="51"/>
      <c r="AH540" s="51"/>
      <c r="AL540" s="51"/>
    </row>
    <row r="541" spans="17:38" x14ac:dyDescent="0.35">
      <c r="Q541"/>
      <c r="R541" s="116"/>
      <c r="V541" s="51"/>
      <c r="W541" s="51"/>
      <c r="Y541" s="51"/>
      <c r="Z541" s="51"/>
      <c r="AA541" s="51"/>
      <c r="AC541" s="51"/>
      <c r="AD541" s="51"/>
      <c r="AE541" s="51"/>
      <c r="AG541" s="51"/>
      <c r="AH541" s="51"/>
      <c r="AL541" s="51"/>
    </row>
    <row r="542" spans="17:38" x14ac:dyDescent="0.35">
      <c r="Q542"/>
      <c r="R542" s="116"/>
      <c r="V542" s="51"/>
      <c r="W542" s="51"/>
      <c r="Y542" s="51"/>
      <c r="Z542" s="51"/>
      <c r="AA542" s="51"/>
      <c r="AC542" s="51"/>
      <c r="AD542" s="51"/>
      <c r="AE542" s="51"/>
      <c r="AG542" s="51"/>
      <c r="AH542" s="51"/>
      <c r="AL542" s="51"/>
    </row>
    <row r="543" spans="17:38" x14ac:dyDescent="0.35">
      <c r="Q543"/>
      <c r="R543" s="69"/>
      <c r="V543" s="51"/>
      <c r="W543" s="51"/>
      <c r="Y543" s="51"/>
      <c r="Z543" s="51"/>
      <c r="AA543" s="51"/>
      <c r="AC543" s="51"/>
      <c r="AD543" s="51"/>
      <c r="AE543" s="51"/>
      <c r="AG543" s="51"/>
      <c r="AH543" s="51"/>
      <c r="AL543" s="51"/>
    </row>
    <row r="544" spans="17:38" x14ac:dyDescent="0.35">
      <c r="Q544"/>
      <c r="R544" s="69"/>
      <c r="V544" s="51"/>
      <c r="W544" s="51"/>
      <c r="Y544" s="51"/>
      <c r="Z544" s="51"/>
      <c r="AA544" s="51"/>
      <c r="AC544" s="51"/>
      <c r="AD544" s="51"/>
      <c r="AE544" s="51"/>
      <c r="AG544" s="51"/>
      <c r="AH544" s="51"/>
      <c r="AL544" s="51"/>
    </row>
    <row r="545" spans="1:57" x14ac:dyDescent="0.35">
      <c r="Q545"/>
      <c r="R545" s="69"/>
      <c r="V545" s="51"/>
      <c r="W545" s="51"/>
      <c r="Y545" s="51"/>
      <c r="Z545" s="51"/>
      <c r="AA545" s="51"/>
      <c r="AC545" s="51"/>
      <c r="AD545" s="51"/>
      <c r="AE545" s="51"/>
      <c r="AG545" s="51"/>
      <c r="AH545" s="51"/>
      <c r="AL545" s="51"/>
    </row>
    <row r="546" spans="1:57" x14ac:dyDescent="0.35">
      <c r="Q546" s="64"/>
      <c r="V546" s="51"/>
      <c r="W546" s="51"/>
      <c r="Y546" s="51"/>
      <c r="Z546" s="51"/>
      <c r="AA546" s="51"/>
      <c r="AC546" s="51"/>
      <c r="AD546" s="51"/>
      <c r="AE546" s="51"/>
      <c r="AG546" s="51"/>
      <c r="AH546" s="51"/>
      <c r="AL546" s="51"/>
      <c r="AZ546" s="62">
        <f>SUM(AZ2:AZ545)</f>
        <v>19997</v>
      </c>
      <c r="BD546" s="62">
        <f>SUM(BD2:BD545)</f>
        <v>0</v>
      </c>
    </row>
    <row r="547" spans="1:57" s="54" customFormat="1" x14ac:dyDescent="0.35">
      <c r="A547" s="65" t="s">
        <v>83</v>
      </c>
      <c r="B547" s="50">
        <f>SUM(B2:B546)</f>
        <v>1014.95</v>
      </c>
      <c r="F547" s="52">
        <f>SUM(F2:F546)</f>
        <v>26000</v>
      </c>
      <c r="J547" s="50">
        <f>SUM(J2:J546)</f>
        <v>9000</v>
      </c>
      <c r="N547" s="50">
        <f>SUM(N2:N546)</f>
        <v>150000</v>
      </c>
      <c r="Q547" s="53"/>
      <c r="R547" s="56">
        <f>SUM(R2:R545)</f>
        <v>470826.9499999999</v>
      </c>
      <c r="S547" s="56"/>
      <c r="T547" s="56"/>
      <c r="U547" s="51"/>
      <c r="X547" s="54">
        <f>SUM(X2:X546)</f>
        <v>0</v>
      </c>
      <c r="AB547" s="50">
        <f>SUM(AB2:AB546)</f>
        <v>0</v>
      </c>
      <c r="AF547" s="89">
        <f>SUM(AF2:AF546)</f>
        <v>0</v>
      </c>
      <c r="AJ547" s="52">
        <f>SUM(AJ2:AJ546)</f>
        <v>0</v>
      </c>
      <c r="AN547" s="52">
        <f>SUM(AN2:AN546)</f>
        <v>0</v>
      </c>
      <c r="AR547" s="60">
        <f>SUM(AR2:AR546)</f>
        <v>0</v>
      </c>
      <c r="AV547" s="89">
        <f>SUM(AV2:AV546)</f>
        <v>0</v>
      </c>
      <c r="AY547" s="49"/>
      <c r="AZ547" s="62"/>
      <c r="BA547" s="49"/>
      <c r="BC547" s="49"/>
      <c r="BD547" s="62"/>
      <c r="BE547" s="49"/>
    </row>
    <row r="548" spans="1:57" x14ac:dyDescent="0.35">
      <c r="Q548" s="53"/>
      <c r="R548" s="54"/>
      <c r="V548" s="51"/>
      <c r="W548" s="51"/>
      <c r="Y548" s="51"/>
      <c r="Z548" s="51"/>
      <c r="AA548" s="51"/>
      <c r="AC548" s="51"/>
      <c r="AD548" s="51"/>
      <c r="AE548" s="51"/>
      <c r="AG548" s="51"/>
      <c r="AH548" s="51"/>
      <c r="AL548" s="51"/>
    </row>
    <row r="549" spans="1:57" x14ac:dyDescent="0.35">
      <c r="Q549" s="49"/>
      <c r="R549" s="56">
        <f>SUMIF(U2:U545,"&gt;=12/01/2018",R2:R545)</f>
        <v>470826.9499999999</v>
      </c>
      <c r="V549" s="51"/>
      <c r="W549" s="51"/>
      <c r="Y549" s="51"/>
      <c r="Z549" s="51"/>
      <c r="AA549" s="51"/>
      <c r="AC549" s="51"/>
      <c r="AD549" s="51"/>
      <c r="AE549" s="51"/>
      <c r="AG549" s="51"/>
      <c r="AH549" s="51"/>
      <c r="AL549" s="51"/>
    </row>
    <row r="550" spans="1:57" x14ac:dyDescent="0.35">
      <c r="Q550" s="49"/>
      <c r="R550" s="49"/>
      <c r="V550" s="51"/>
      <c r="W550" s="51"/>
      <c r="Y550" s="51"/>
      <c r="Z550" s="51"/>
      <c r="AA550" s="51"/>
      <c r="AC550" s="51"/>
      <c r="AD550" s="51"/>
      <c r="AE550" s="51"/>
      <c r="AG550" s="51"/>
      <c r="AH550" s="51"/>
      <c r="AL550" s="51"/>
    </row>
    <row r="551" spans="1:57" x14ac:dyDescent="0.35">
      <c r="Q551" s="49"/>
      <c r="R551" s="49"/>
      <c r="V551" s="51"/>
      <c r="W551" s="51"/>
      <c r="Y551" s="51"/>
      <c r="Z551" s="51"/>
      <c r="AA551" s="51"/>
      <c r="AC551" s="51"/>
      <c r="AD551" s="51"/>
      <c r="AE551" s="51"/>
      <c r="AG551" s="51"/>
      <c r="AH551" s="51"/>
      <c r="AL551" s="51"/>
    </row>
    <row r="552" spans="1:57" x14ac:dyDescent="0.35">
      <c r="Q552" s="49"/>
      <c r="R552" s="49"/>
      <c r="V552" s="51"/>
      <c r="W552" s="51"/>
      <c r="Y552" s="51"/>
      <c r="Z552" s="51"/>
      <c r="AA552" s="51"/>
      <c r="AC552" s="51"/>
      <c r="AD552" s="51"/>
      <c r="AE552" s="51"/>
      <c r="AG552" s="51"/>
      <c r="AH552" s="51"/>
      <c r="AL552" s="51"/>
    </row>
    <row r="553" spans="1:57" x14ac:dyDescent="0.35">
      <c r="Q553" s="49"/>
      <c r="R553" s="49"/>
      <c r="V553" s="51"/>
      <c r="W553" s="51"/>
      <c r="Y553" s="51"/>
      <c r="Z553" s="51"/>
      <c r="AA553" s="51"/>
      <c r="AC553" s="51"/>
      <c r="AD553" s="51"/>
      <c r="AE553" s="51"/>
      <c r="AG553" s="51"/>
      <c r="AH553" s="51"/>
      <c r="AL553" s="51"/>
    </row>
    <row r="554" spans="1:57" x14ac:dyDescent="0.35">
      <c r="Q554" s="49"/>
      <c r="R554" s="49"/>
      <c r="V554" s="51"/>
      <c r="W554" s="51"/>
      <c r="Y554" s="51"/>
      <c r="Z554" s="51"/>
      <c r="AA554" s="51"/>
      <c r="AC554" s="51"/>
      <c r="AD554" s="51"/>
      <c r="AE554" s="51"/>
      <c r="AG554" s="51"/>
      <c r="AH554" s="51"/>
      <c r="AL554" s="51"/>
    </row>
    <row r="555" spans="1:57" x14ac:dyDescent="0.35">
      <c r="Q555" s="49"/>
      <c r="R555" s="49"/>
      <c r="S555" s="49"/>
      <c r="T555" s="49"/>
      <c r="V555" s="51"/>
      <c r="W555" s="51"/>
      <c r="Y555" s="51"/>
      <c r="Z555" s="51"/>
      <c r="AA555" s="51"/>
      <c r="AC555" s="51"/>
      <c r="AD555" s="51"/>
      <c r="AE555" s="51"/>
      <c r="AG555" s="51"/>
      <c r="AH555" s="51"/>
      <c r="AL555" s="51"/>
    </row>
    <row r="556" spans="1:57" x14ac:dyDescent="0.35">
      <c r="Q556" s="49"/>
      <c r="R556" s="49"/>
      <c r="S556" s="49"/>
      <c r="T556" s="49"/>
      <c r="V556" s="51"/>
      <c r="W556" s="51"/>
      <c r="Y556" s="51"/>
      <c r="Z556" s="51"/>
      <c r="AA556" s="51"/>
      <c r="AC556" s="51"/>
      <c r="AD556" s="51"/>
      <c r="AE556" s="51"/>
      <c r="AG556" s="51"/>
      <c r="AH556" s="51"/>
      <c r="AL556" s="51"/>
    </row>
    <row r="557" spans="1:57" x14ac:dyDescent="0.35">
      <c r="Q557" s="49"/>
      <c r="R557" s="49"/>
      <c r="S557" s="49"/>
      <c r="T557" s="49"/>
      <c r="W557" s="51"/>
      <c r="Y557" s="51"/>
      <c r="Z557" s="51"/>
      <c r="AA557" s="51"/>
      <c r="AC557" s="51"/>
      <c r="AD557" s="51"/>
      <c r="AE557" s="51"/>
      <c r="AG557" s="51"/>
      <c r="AH557" s="51"/>
      <c r="AL557" s="51"/>
    </row>
    <row r="558" spans="1:57" x14ac:dyDescent="0.35">
      <c r="Q558" s="49"/>
      <c r="R558" s="49"/>
      <c r="S558" s="49"/>
      <c r="T558" s="49"/>
      <c r="W558" s="51"/>
      <c r="Y558" s="51"/>
      <c r="Z558" s="51"/>
      <c r="AA558" s="51"/>
      <c r="AC558" s="51"/>
      <c r="AD558" s="51"/>
      <c r="AE558" s="51"/>
      <c r="AG558" s="51"/>
      <c r="AH558" s="51"/>
      <c r="AL558" s="51"/>
    </row>
    <row r="559" spans="1:57" x14ac:dyDescent="0.35">
      <c r="Q559" s="49"/>
      <c r="R559" s="49"/>
      <c r="S559" s="49"/>
      <c r="T559" s="49"/>
      <c r="W559" s="51"/>
      <c r="Y559" s="51"/>
      <c r="Z559" s="51"/>
      <c r="AA559" s="51"/>
      <c r="AC559" s="51"/>
      <c r="AD559" s="51"/>
      <c r="AE559" s="51"/>
      <c r="AG559" s="51"/>
      <c r="AH559" s="51"/>
      <c r="AL559" s="51"/>
    </row>
    <row r="560" spans="1:57" x14ac:dyDescent="0.35">
      <c r="Q560" s="49"/>
      <c r="R560" s="49"/>
      <c r="S560" s="49"/>
      <c r="T560" s="49"/>
      <c r="W560" s="51"/>
      <c r="Y560" s="51"/>
      <c r="Z560" s="51"/>
      <c r="AA560" s="51"/>
      <c r="AC560" s="51"/>
      <c r="AD560" s="51"/>
      <c r="AE560" s="51"/>
      <c r="AG560" s="51"/>
      <c r="AH560" s="51"/>
      <c r="AL560" s="51"/>
    </row>
    <row r="561" spans="9:38" x14ac:dyDescent="0.35">
      <c r="Q561" s="49"/>
      <c r="R561" s="49"/>
      <c r="W561" s="51"/>
      <c r="Y561" s="51"/>
      <c r="Z561" s="51"/>
      <c r="AA561" s="51"/>
      <c r="AC561" s="51"/>
      <c r="AD561" s="51"/>
      <c r="AE561" s="51"/>
      <c r="AG561" s="51"/>
      <c r="AH561" s="51"/>
      <c r="AL561" s="51"/>
    </row>
    <row r="562" spans="9:38" x14ac:dyDescent="0.35">
      <c r="Q562" s="49"/>
      <c r="R562" s="49"/>
      <c r="W562" s="51"/>
      <c r="Y562" s="51"/>
      <c r="Z562" s="51"/>
      <c r="AA562" s="51"/>
      <c r="AC562" s="51"/>
      <c r="AD562" s="51"/>
      <c r="AE562" s="51"/>
      <c r="AG562" s="51"/>
      <c r="AH562" s="51"/>
      <c r="AL562" s="51"/>
    </row>
    <row r="563" spans="9:38" x14ac:dyDescent="0.35">
      <c r="I563" s="46"/>
      <c r="M563" s="46"/>
      <c r="Q563" s="49"/>
      <c r="R563" s="49"/>
      <c r="W563" s="51"/>
      <c r="Y563" s="51"/>
      <c r="Z563" s="51"/>
      <c r="AA563" s="51"/>
      <c r="AC563" s="51"/>
      <c r="AD563" s="51"/>
      <c r="AE563" s="51"/>
      <c r="AG563" s="51"/>
      <c r="AH563" s="51"/>
      <c r="AL563" s="51"/>
    </row>
    <row r="564" spans="9:38" x14ac:dyDescent="0.35">
      <c r="I564" s="51"/>
      <c r="M564" s="51"/>
      <c r="Q564" s="49"/>
      <c r="R564" s="49"/>
      <c r="S564" s="49"/>
      <c r="T564" s="49"/>
      <c r="W564" s="51"/>
      <c r="Y564" s="51"/>
      <c r="Z564" s="51"/>
      <c r="AA564" s="51"/>
      <c r="AC564" s="51"/>
      <c r="AD564" s="51"/>
      <c r="AE564" s="51"/>
      <c r="AG564" s="51"/>
      <c r="AH564" s="51"/>
      <c r="AL564" s="51"/>
    </row>
    <row r="565" spans="9:38" x14ac:dyDescent="0.35">
      <c r="I565" s="51"/>
      <c r="M565" s="51"/>
      <c r="Q565" s="49"/>
      <c r="R565" s="49"/>
      <c r="S565" s="49"/>
      <c r="T565" s="49"/>
      <c r="W565" s="51"/>
      <c r="Y565" s="51"/>
      <c r="Z565" s="51"/>
      <c r="AA565" s="51"/>
      <c r="AC565" s="51"/>
      <c r="AD565" s="51"/>
      <c r="AE565" s="51"/>
      <c r="AG565" s="51"/>
      <c r="AH565" s="51"/>
      <c r="AL565" s="51"/>
    </row>
    <row r="566" spans="9:38" x14ac:dyDescent="0.35">
      <c r="I566" s="51"/>
      <c r="M566" s="51"/>
      <c r="Q566" s="49"/>
      <c r="R566" s="49"/>
      <c r="S566" s="49"/>
      <c r="T566" s="49"/>
      <c r="W566" s="51"/>
      <c r="Y566" s="51"/>
      <c r="Z566" s="51"/>
      <c r="AA566" s="51"/>
      <c r="AC566" s="51"/>
      <c r="AD566" s="51"/>
      <c r="AE566" s="51"/>
      <c r="AG566" s="51"/>
      <c r="AH566" s="51"/>
      <c r="AL566" s="51"/>
    </row>
    <row r="567" spans="9:38" x14ac:dyDescent="0.35">
      <c r="I567" s="51"/>
      <c r="M567" s="51"/>
      <c r="Q567" s="49"/>
      <c r="R567" s="49"/>
      <c r="S567" s="49"/>
      <c r="T567" s="49"/>
      <c r="W567" s="51"/>
      <c r="Y567" s="51"/>
      <c r="Z567" s="51"/>
      <c r="AA567" s="51"/>
      <c r="AC567" s="51"/>
      <c r="AD567" s="51"/>
      <c r="AE567" s="51"/>
      <c r="AG567" s="51"/>
      <c r="AH567" s="51"/>
      <c r="AL567" s="51"/>
    </row>
    <row r="568" spans="9:38" x14ac:dyDescent="0.35">
      <c r="I568" s="51"/>
      <c r="M568" s="51"/>
      <c r="Q568" s="49"/>
      <c r="R568" s="49"/>
      <c r="S568" s="49"/>
      <c r="T568" s="49"/>
      <c r="W568" s="51"/>
      <c r="Y568" s="51"/>
      <c r="Z568" s="51"/>
      <c r="AA568" s="51"/>
      <c r="AC568" s="51"/>
      <c r="AD568" s="51"/>
      <c r="AE568" s="51"/>
      <c r="AG568" s="51"/>
      <c r="AH568" s="51"/>
      <c r="AL568" s="51"/>
    </row>
    <row r="569" spans="9:38" x14ac:dyDescent="0.35">
      <c r="I569" s="51"/>
      <c r="M569" s="51"/>
      <c r="Q569" s="49"/>
      <c r="R569" s="49"/>
      <c r="S569" s="49"/>
      <c r="T569" s="49"/>
      <c r="W569" s="51"/>
      <c r="Y569" s="51"/>
      <c r="Z569" s="51"/>
      <c r="AA569" s="51"/>
      <c r="AC569" s="51"/>
      <c r="AD569" s="51"/>
      <c r="AE569" s="51"/>
      <c r="AG569" s="51"/>
      <c r="AH569" s="51"/>
      <c r="AL569" s="51"/>
    </row>
    <row r="570" spans="9:38" x14ac:dyDescent="0.35">
      <c r="I570" s="51"/>
      <c r="M570" s="51"/>
      <c r="Q570" s="49"/>
      <c r="R570" s="49"/>
      <c r="S570" s="49"/>
      <c r="T570" s="49"/>
      <c r="W570" s="51"/>
      <c r="Y570" s="51"/>
      <c r="Z570" s="51"/>
      <c r="AA570" s="51"/>
      <c r="AC570" s="51"/>
      <c r="AD570" s="51"/>
      <c r="AE570" s="51"/>
      <c r="AG570" s="51"/>
      <c r="AH570" s="51"/>
      <c r="AL570" s="51"/>
    </row>
    <row r="571" spans="9:38" x14ac:dyDescent="0.35">
      <c r="I571" s="51"/>
      <c r="M571" s="51"/>
      <c r="Q571" s="49"/>
      <c r="R571" s="49"/>
      <c r="S571" s="49"/>
      <c r="T571" s="49"/>
      <c r="W571" s="51"/>
      <c r="Y571" s="51"/>
      <c r="Z571" s="51"/>
      <c r="AA571" s="51"/>
      <c r="AC571" s="51"/>
      <c r="AD571" s="51"/>
      <c r="AE571" s="51"/>
      <c r="AG571" s="51"/>
      <c r="AH571" s="51"/>
      <c r="AL571" s="51"/>
    </row>
    <row r="572" spans="9:38" x14ac:dyDescent="0.35">
      <c r="I572" s="51"/>
      <c r="M572" s="51"/>
      <c r="Q572" s="49"/>
      <c r="R572" s="49"/>
      <c r="S572" s="49"/>
      <c r="T572" s="49"/>
      <c r="W572" s="51"/>
      <c r="Y572" s="51"/>
      <c r="Z572" s="51"/>
      <c r="AA572" s="51"/>
      <c r="AC572" s="51"/>
      <c r="AD572" s="51"/>
      <c r="AE572" s="51"/>
      <c r="AG572" s="51"/>
      <c r="AH572" s="51"/>
      <c r="AL572" s="51"/>
    </row>
    <row r="573" spans="9:38" x14ac:dyDescent="0.35">
      <c r="I573" s="51"/>
      <c r="M573" s="51"/>
      <c r="Q573" s="49"/>
      <c r="R573" s="49"/>
      <c r="S573" s="49"/>
      <c r="T573" s="49"/>
      <c r="W573" s="51"/>
      <c r="Y573" s="51"/>
      <c r="Z573" s="51"/>
      <c r="AA573" s="51"/>
      <c r="AC573" s="51"/>
      <c r="AD573" s="51"/>
      <c r="AE573" s="51"/>
      <c r="AG573" s="51"/>
      <c r="AH573" s="51"/>
      <c r="AL573" s="51"/>
    </row>
    <row r="574" spans="9:38" x14ac:dyDescent="0.35">
      <c r="I574" s="51"/>
      <c r="M574" s="51"/>
      <c r="Q574" s="49"/>
      <c r="R574" s="49"/>
      <c r="W574" s="51"/>
      <c r="Y574" s="51"/>
      <c r="Z574" s="51"/>
      <c r="AA574" s="51"/>
      <c r="AC574" s="51"/>
      <c r="AD574" s="51"/>
      <c r="AE574" s="51"/>
      <c r="AG574" s="51"/>
      <c r="AH574" s="51"/>
      <c r="AL574" s="51"/>
    </row>
    <row r="575" spans="9:38" x14ac:dyDescent="0.35">
      <c r="I575" s="51"/>
      <c r="M575" s="51"/>
      <c r="Q575" s="49"/>
      <c r="R575" s="49"/>
      <c r="W575" s="51"/>
      <c r="Y575" s="51"/>
      <c r="Z575" s="51"/>
      <c r="AA575" s="51"/>
      <c r="AC575" s="51"/>
      <c r="AD575" s="51"/>
      <c r="AE575" s="51"/>
      <c r="AG575" s="51"/>
      <c r="AH575" s="51"/>
      <c r="AL575" s="51"/>
    </row>
    <row r="576" spans="9:38" x14ac:dyDescent="0.35">
      <c r="I576" s="51"/>
      <c r="M576" s="51"/>
      <c r="Q576" s="49"/>
      <c r="R576" s="49"/>
      <c r="V576" s="51"/>
      <c r="W576" s="51"/>
      <c r="Y576" s="51"/>
      <c r="Z576" s="51"/>
      <c r="AA576" s="51"/>
      <c r="AC576" s="51"/>
      <c r="AD576" s="51"/>
      <c r="AE576" s="51"/>
      <c r="AG576" s="51"/>
      <c r="AH576" s="51"/>
      <c r="AL576" s="51"/>
    </row>
    <row r="577" spans="9:38" x14ac:dyDescent="0.35">
      <c r="I577" s="51"/>
      <c r="M577" s="51"/>
      <c r="Q577" s="49"/>
      <c r="R577" s="49"/>
      <c r="V577" s="51"/>
      <c r="W577" s="51"/>
      <c r="Y577" s="51"/>
      <c r="Z577" s="51"/>
      <c r="AA577" s="51"/>
      <c r="AC577" s="51"/>
      <c r="AD577" s="51"/>
      <c r="AE577" s="51"/>
      <c r="AG577" s="51"/>
      <c r="AH577" s="51"/>
      <c r="AL577" s="51"/>
    </row>
    <row r="578" spans="9:38" x14ac:dyDescent="0.35">
      <c r="I578" s="51"/>
      <c r="M578" s="51"/>
      <c r="Q578" s="49"/>
      <c r="R578" s="49"/>
      <c r="V578" s="51"/>
      <c r="W578" s="51"/>
      <c r="Y578" s="51"/>
      <c r="Z578" s="51"/>
      <c r="AA578" s="51"/>
      <c r="AC578" s="51"/>
      <c r="AD578" s="51"/>
      <c r="AE578" s="51"/>
      <c r="AG578" s="51"/>
      <c r="AH578" s="51"/>
      <c r="AL578" s="51"/>
    </row>
    <row r="579" spans="9:38" x14ac:dyDescent="0.35">
      <c r="I579" s="51"/>
      <c r="M579" s="51"/>
      <c r="Q579" s="49"/>
      <c r="R579" s="49"/>
      <c r="V579" s="51"/>
      <c r="W579" s="51"/>
      <c r="Y579" s="51"/>
      <c r="Z579" s="51"/>
      <c r="AA579" s="51"/>
      <c r="AC579" s="51"/>
      <c r="AD579" s="51"/>
      <c r="AE579" s="51"/>
      <c r="AG579" s="51"/>
      <c r="AH579" s="51"/>
      <c r="AL579" s="51"/>
    </row>
    <row r="580" spans="9:38" x14ac:dyDescent="0.35">
      <c r="I580" s="51"/>
      <c r="M580" s="51"/>
      <c r="Q580" s="49"/>
      <c r="R580" s="49"/>
      <c r="V580" s="51"/>
      <c r="W580" s="51"/>
      <c r="Y580" s="51"/>
      <c r="Z580" s="51"/>
      <c r="AA580" s="51"/>
      <c r="AC580" s="51"/>
      <c r="AD580" s="51"/>
      <c r="AE580" s="51"/>
      <c r="AG580" s="51"/>
      <c r="AH580" s="51"/>
      <c r="AL580" s="51"/>
    </row>
    <row r="581" spans="9:38" x14ac:dyDescent="0.35">
      <c r="I581" s="51"/>
      <c r="M581" s="51"/>
      <c r="Q581" s="49"/>
      <c r="R581" s="49"/>
      <c r="V581" s="51"/>
      <c r="W581" s="51"/>
      <c r="Y581" s="51"/>
      <c r="Z581" s="51"/>
      <c r="AA581" s="51"/>
      <c r="AC581" s="51"/>
      <c r="AD581" s="51"/>
      <c r="AE581" s="51"/>
      <c r="AG581" s="51"/>
      <c r="AH581" s="51"/>
      <c r="AL581" s="51"/>
    </row>
    <row r="582" spans="9:38" x14ac:dyDescent="0.35">
      <c r="I582" s="51"/>
      <c r="M582" s="51"/>
      <c r="Q582" s="49"/>
      <c r="R582" s="49"/>
      <c r="V582" s="51"/>
      <c r="W582" s="51"/>
      <c r="Y582" s="51"/>
      <c r="Z582" s="51"/>
      <c r="AA582" s="51"/>
      <c r="AC582" s="51"/>
      <c r="AD582" s="51"/>
      <c r="AE582" s="51"/>
      <c r="AG582" s="51"/>
      <c r="AH582" s="51"/>
      <c r="AL582" s="51"/>
    </row>
    <row r="583" spans="9:38" x14ac:dyDescent="0.35">
      <c r="I583" s="51"/>
      <c r="M583" s="51"/>
      <c r="Q583" s="49"/>
      <c r="R583" s="49"/>
      <c r="V583" s="51"/>
      <c r="W583" s="51"/>
      <c r="Y583" s="51"/>
      <c r="Z583" s="51"/>
      <c r="AA583" s="51"/>
      <c r="AC583" s="51"/>
      <c r="AD583" s="51"/>
      <c r="AE583" s="51"/>
      <c r="AG583" s="51"/>
      <c r="AH583" s="51"/>
      <c r="AL583" s="51"/>
    </row>
    <row r="584" spans="9:38" x14ac:dyDescent="0.35">
      <c r="I584" s="51"/>
      <c r="M584" s="51"/>
      <c r="Q584" s="49"/>
      <c r="R584" s="49"/>
      <c r="V584" s="51"/>
      <c r="W584" s="51"/>
      <c r="Y584" s="51"/>
      <c r="Z584" s="51"/>
      <c r="AA584" s="51"/>
      <c r="AC584" s="51"/>
      <c r="AD584" s="51"/>
      <c r="AE584" s="51"/>
      <c r="AG584" s="51"/>
      <c r="AH584" s="51"/>
      <c r="AL584" s="51"/>
    </row>
    <row r="585" spans="9:38" x14ac:dyDescent="0.35">
      <c r="I585" s="51"/>
      <c r="M585" s="51"/>
      <c r="Q585" s="49"/>
      <c r="R585" s="49"/>
      <c r="V585" s="51"/>
      <c r="W585" s="51"/>
      <c r="Y585" s="51"/>
      <c r="Z585" s="51"/>
      <c r="AA585" s="51"/>
      <c r="AC585" s="51"/>
      <c r="AD585" s="51"/>
      <c r="AE585" s="51"/>
      <c r="AG585" s="51"/>
      <c r="AH585" s="51"/>
      <c r="AL585" s="51"/>
    </row>
    <row r="586" spans="9:38" x14ac:dyDescent="0.35">
      <c r="I586" s="51"/>
      <c r="M586" s="51"/>
      <c r="Q586" s="49"/>
      <c r="R586" s="49"/>
      <c r="V586" s="51"/>
      <c r="W586" s="51"/>
      <c r="Y586" s="51"/>
      <c r="Z586" s="51"/>
      <c r="AA586" s="51"/>
      <c r="AC586" s="51"/>
      <c r="AD586" s="51"/>
      <c r="AE586" s="51"/>
      <c r="AG586" s="51"/>
      <c r="AH586" s="51"/>
      <c r="AL586" s="51"/>
    </row>
    <row r="587" spans="9:38" x14ac:dyDescent="0.35">
      <c r="I587" s="51"/>
      <c r="M587" s="51"/>
      <c r="Q587" s="49"/>
      <c r="R587" s="49"/>
      <c r="V587" s="51"/>
      <c r="W587" s="51"/>
      <c r="Y587" s="51"/>
      <c r="Z587" s="51"/>
      <c r="AA587" s="51"/>
      <c r="AC587" s="51"/>
      <c r="AD587" s="51"/>
      <c r="AE587" s="51"/>
      <c r="AG587" s="51"/>
      <c r="AH587" s="51"/>
      <c r="AL587" s="51"/>
    </row>
    <row r="588" spans="9:38" x14ac:dyDescent="0.35">
      <c r="I588" s="51"/>
      <c r="M588" s="51"/>
      <c r="Q588" s="49"/>
      <c r="R588" s="49"/>
      <c r="V588" s="51"/>
      <c r="W588" s="51"/>
      <c r="Y588" s="51"/>
      <c r="Z588" s="51"/>
      <c r="AA588" s="51"/>
      <c r="AC588" s="51"/>
      <c r="AD588" s="51"/>
      <c r="AE588" s="51"/>
      <c r="AG588" s="51"/>
      <c r="AH588" s="51"/>
      <c r="AL588" s="51"/>
    </row>
    <row r="589" spans="9:38" x14ac:dyDescent="0.35">
      <c r="I589" s="51"/>
      <c r="M589" s="51"/>
      <c r="Q589" s="49"/>
      <c r="R589" s="49"/>
      <c r="V589" s="51"/>
      <c r="W589" s="51"/>
      <c r="Y589" s="51"/>
      <c r="Z589" s="51"/>
      <c r="AA589" s="51"/>
      <c r="AC589" s="51"/>
      <c r="AD589" s="51"/>
      <c r="AE589" s="51"/>
      <c r="AG589" s="51"/>
      <c r="AH589" s="51"/>
      <c r="AL589" s="51"/>
    </row>
    <row r="590" spans="9:38" x14ac:dyDescent="0.35">
      <c r="I590" s="51"/>
      <c r="M590" s="51"/>
      <c r="Q590" s="49"/>
      <c r="R590" s="49"/>
      <c r="V590" s="51"/>
      <c r="W590" s="51"/>
      <c r="Y590" s="51"/>
      <c r="Z590" s="51"/>
      <c r="AA590" s="51"/>
      <c r="AC590" s="51"/>
      <c r="AD590" s="51"/>
      <c r="AE590" s="51"/>
      <c r="AG590" s="51"/>
      <c r="AH590" s="51"/>
      <c r="AL590" s="51"/>
    </row>
    <row r="591" spans="9:38" x14ac:dyDescent="0.35">
      <c r="I591" s="51"/>
      <c r="M591" s="51"/>
      <c r="Q591" s="49"/>
      <c r="R591" s="49"/>
      <c r="V591" s="51"/>
      <c r="W591" s="51"/>
      <c r="Y591" s="51"/>
      <c r="Z591" s="51"/>
      <c r="AA591" s="51"/>
      <c r="AC591" s="51"/>
      <c r="AD591" s="51"/>
      <c r="AE591" s="51"/>
      <c r="AG591" s="51"/>
      <c r="AH591" s="51"/>
      <c r="AL591" s="51"/>
    </row>
    <row r="592" spans="9:38" x14ac:dyDescent="0.35">
      <c r="I592" s="51"/>
      <c r="M592" s="51"/>
      <c r="Q592" s="49"/>
      <c r="R592" s="49"/>
      <c r="V592" s="51"/>
      <c r="W592" s="51"/>
      <c r="Y592" s="51"/>
      <c r="Z592" s="51"/>
      <c r="AA592" s="51"/>
      <c r="AC592" s="51"/>
      <c r="AD592" s="51"/>
      <c r="AE592" s="51"/>
      <c r="AG592" s="51"/>
      <c r="AH592" s="51"/>
      <c r="AL592" s="51"/>
    </row>
    <row r="593" spans="9:38" x14ac:dyDescent="0.35">
      <c r="I593" s="51"/>
      <c r="M593" s="51"/>
      <c r="Q593" s="49"/>
      <c r="R593" s="49"/>
      <c r="V593" s="51"/>
      <c r="W593" s="51"/>
      <c r="Y593" s="51"/>
      <c r="Z593" s="51"/>
      <c r="AA593" s="51"/>
      <c r="AC593" s="51"/>
      <c r="AD593" s="51"/>
      <c r="AE593" s="51"/>
      <c r="AG593" s="51"/>
      <c r="AH593" s="51"/>
      <c r="AL593" s="51"/>
    </row>
    <row r="594" spans="9:38" x14ac:dyDescent="0.35">
      <c r="I594" s="51"/>
      <c r="M594" s="51"/>
      <c r="Q594" s="49"/>
      <c r="R594" s="49"/>
      <c r="V594" s="51"/>
      <c r="W594" s="51"/>
      <c r="Y594" s="51"/>
      <c r="Z594" s="51"/>
      <c r="AA594" s="51"/>
      <c r="AC594" s="51"/>
      <c r="AD594" s="51"/>
      <c r="AE594" s="51"/>
      <c r="AG594" s="51"/>
      <c r="AH594" s="51"/>
      <c r="AL594" s="51"/>
    </row>
    <row r="595" spans="9:38" x14ac:dyDescent="0.35">
      <c r="I595" s="51"/>
      <c r="M595" s="51"/>
      <c r="Q595" s="49"/>
      <c r="R595" s="49"/>
      <c r="V595" s="51"/>
      <c r="W595" s="51"/>
      <c r="Y595" s="51"/>
      <c r="Z595" s="51"/>
      <c r="AA595" s="51"/>
      <c r="AC595" s="51"/>
      <c r="AD595" s="51"/>
      <c r="AE595" s="51"/>
      <c r="AG595" s="51"/>
      <c r="AH595" s="51"/>
      <c r="AL595" s="51"/>
    </row>
    <row r="596" spans="9:38" x14ac:dyDescent="0.35">
      <c r="I596" s="51"/>
      <c r="M596" s="51"/>
      <c r="Q596" s="49"/>
      <c r="R596" s="49"/>
      <c r="V596" s="51"/>
      <c r="W596" s="51"/>
      <c r="Y596" s="51"/>
      <c r="Z596" s="51"/>
      <c r="AA596" s="51"/>
      <c r="AC596" s="51"/>
      <c r="AD596" s="51"/>
      <c r="AE596" s="51"/>
      <c r="AG596" s="51"/>
      <c r="AH596" s="51"/>
      <c r="AL596" s="51"/>
    </row>
    <row r="597" spans="9:38" x14ac:dyDescent="0.35">
      <c r="I597" s="51"/>
      <c r="M597" s="51"/>
      <c r="Q597" s="49"/>
      <c r="R597" s="49"/>
      <c r="V597" s="51"/>
      <c r="W597" s="51"/>
      <c r="Y597" s="51"/>
      <c r="Z597" s="51"/>
      <c r="AA597" s="51"/>
      <c r="AC597" s="51"/>
      <c r="AD597" s="51"/>
      <c r="AE597" s="51"/>
      <c r="AG597" s="51"/>
      <c r="AH597" s="51"/>
      <c r="AL597" s="51"/>
    </row>
    <row r="598" spans="9:38" x14ac:dyDescent="0.35">
      <c r="I598" s="51"/>
      <c r="M598" s="51"/>
      <c r="Q598" s="49"/>
      <c r="R598" s="49"/>
      <c r="V598" s="51"/>
      <c r="W598" s="51"/>
      <c r="Y598" s="51"/>
      <c r="Z598" s="51"/>
      <c r="AA598" s="51"/>
      <c r="AC598" s="51"/>
      <c r="AD598" s="51"/>
      <c r="AE598" s="51"/>
      <c r="AG598" s="51"/>
      <c r="AH598" s="51"/>
      <c r="AL598" s="51"/>
    </row>
    <row r="599" spans="9:38" x14ac:dyDescent="0.35">
      <c r="I599" s="51"/>
      <c r="M599" s="51"/>
      <c r="Q599" s="49"/>
      <c r="R599" s="49"/>
      <c r="V599" s="51"/>
      <c r="W599" s="51"/>
      <c r="Y599" s="51"/>
      <c r="Z599" s="51"/>
      <c r="AA599" s="51"/>
      <c r="AC599" s="51"/>
      <c r="AD599" s="51"/>
      <c r="AE599" s="51"/>
      <c r="AG599" s="51"/>
      <c r="AH599" s="51"/>
      <c r="AL599" s="51"/>
    </row>
    <row r="600" spans="9:38" x14ac:dyDescent="0.35">
      <c r="I600" s="51"/>
      <c r="M600" s="51"/>
      <c r="Q600" s="49"/>
      <c r="R600" s="49"/>
      <c r="V600" s="51"/>
      <c r="W600" s="51"/>
      <c r="Y600" s="51"/>
      <c r="Z600" s="51"/>
      <c r="AA600" s="51"/>
      <c r="AC600" s="51"/>
      <c r="AD600" s="51"/>
      <c r="AE600" s="51"/>
      <c r="AG600" s="51"/>
      <c r="AH600" s="51"/>
      <c r="AL600" s="51"/>
    </row>
    <row r="601" spans="9:38" x14ac:dyDescent="0.35">
      <c r="I601" s="51"/>
      <c r="M601" s="51"/>
      <c r="Q601" s="49"/>
      <c r="R601" s="49"/>
      <c r="V601" s="51"/>
      <c r="W601" s="51"/>
      <c r="Y601" s="51"/>
      <c r="Z601" s="51"/>
      <c r="AA601" s="51"/>
      <c r="AC601" s="51"/>
      <c r="AD601" s="51"/>
      <c r="AE601" s="51"/>
      <c r="AG601" s="51"/>
      <c r="AH601" s="51"/>
      <c r="AL601" s="51"/>
    </row>
    <row r="602" spans="9:38" x14ac:dyDescent="0.35">
      <c r="I602" s="51"/>
      <c r="M602" s="51"/>
      <c r="Q602" s="49"/>
      <c r="R602" s="49"/>
      <c r="V602" s="51"/>
      <c r="W602" s="51"/>
      <c r="Y602" s="51"/>
      <c r="Z602" s="51"/>
      <c r="AA602" s="51"/>
      <c r="AC602" s="51"/>
      <c r="AD602" s="51"/>
      <c r="AE602" s="51"/>
      <c r="AG602" s="51"/>
      <c r="AH602" s="51"/>
      <c r="AL602" s="51"/>
    </row>
    <row r="603" spans="9:38" x14ac:dyDescent="0.35">
      <c r="I603" s="51"/>
      <c r="M603" s="51"/>
      <c r="Q603" s="49"/>
      <c r="R603" s="49"/>
      <c r="V603" s="51"/>
      <c r="W603" s="51"/>
      <c r="Y603" s="51"/>
      <c r="Z603" s="51"/>
      <c r="AA603" s="51"/>
      <c r="AC603" s="51"/>
      <c r="AD603" s="51"/>
      <c r="AE603" s="51"/>
      <c r="AG603" s="51"/>
      <c r="AH603" s="51"/>
      <c r="AL603" s="51"/>
    </row>
    <row r="604" spans="9:38" x14ac:dyDescent="0.35">
      <c r="I604" s="51"/>
      <c r="M604" s="51"/>
      <c r="Q604" s="49"/>
      <c r="R604" s="49"/>
      <c r="V604" s="51"/>
      <c r="W604" s="51"/>
      <c r="Y604" s="51"/>
      <c r="Z604" s="51"/>
      <c r="AA604" s="51"/>
      <c r="AC604" s="51"/>
      <c r="AD604" s="51"/>
      <c r="AE604" s="51"/>
      <c r="AG604" s="51"/>
      <c r="AH604" s="51"/>
      <c r="AL604" s="51"/>
    </row>
    <row r="605" spans="9:38" x14ac:dyDescent="0.35">
      <c r="I605" s="51"/>
      <c r="M605" s="51"/>
      <c r="Q605" s="49"/>
      <c r="R605" s="49"/>
      <c r="V605" s="51"/>
      <c r="W605" s="51"/>
      <c r="Y605" s="51"/>
      <c r="Z605" s="51"/>
      <c r="AA605" s="51"/>
      <c r="AC605" s="51"/>
      <c r="AD605" s="51"/>
      <c r="AE605" s="51"/>
      <c r="AG605" s="51"/>
      <c r="AH605" s="51"/>
      <c r="AL605" s="51"/>
    </row>
    <row r="606" spans="9:38" x14ac:dyDescent="0.35">
      <c r="I606" s="51"/>
      <c r="M606" s="51"/>
      <c r="Q606" s="53"/>
      <c r="V606" s="51"/>
      <c r="W606" s="51"/>
      <c r="Y606" s="51"/>
      <c r="Z606" s="51"/>
      <c r="AA606" s="51"/>
      <c r="AC606" s="51"/>
      <c r="AD606" s="51"/>
      <c r="AE606" s="51"/>
      <c r="AG606" s="51"/>
      <c r="AH606" s="51"/>
      <c r="AL606" s="51"/>
    </row>
    <row r="607" spans="9:38" x14ac:dyDescent="0.35">
      <c r="I607" s="51"/>
      <c r="M607" s="51"/>
      <c r="Q607" s="53"/>
      <c r="V607" s="51"/>
      <c r="W607" s="51"/>
      <c r="Y607" s="51"/>
      <c r="Z607" s="51"/>
      <c r="AA607" s="51"/>
      <c r="AC607" s="51"/>
      <c r="AD607" s="51"/>
      <c r="AE607" s="51"/>
      <c r="AG607" s="51"/>
      <c r="AH607" s="51"/>
      <c r="AL607" s="51"/>
    </row>
    <row r="608" spans="9:38" x14ac:dyDescent="0.35">
      <c r="I608" s="51"/>
      <c r="M608" s="51"/>
      <c r="Q608" s="53"/>
      <c r="V608" s="51"/>
      <c r="W608" s="51"/>
      <c r="Y608" s="51"/>
      <c r="Z608" s="51"/>
      <c r="AA608" s="51"/>
      <c r="AC608" s="51"/>
      <c r="AD608" s="51"/>
      <c r="AE608" s="51"/>
      <c r="AG608" s="51"/>
      <c r="AH608" s="51"/>
      <c r="AL608" s="51"/>
    </row>
    <row r="609" spans="9:38" x14ac:dyDescent="0.35">
      <c r="I609" s="51"/>
      <c r="M609" s="51"/>
      <c r="Q609" s="53"/>
      <c r="V609" s="51"/>
      <c r="W609" s="51"/>
      <c r="Y609" s="51"/>
      <c r="Z609" s="51"/>
      <c r="AA609" s="51"/>
      <c r="AC609" s="51"/>
      <c r="AD609" s="51"/>
      <c r="AE609" s="51"/>
      <c r="AG609" s="51"/>
      <c r="AH609" s="51"/>
      <c r="AL609" s="51"/>
    </row>
    <row r="610" spans="9:38" x14ac:dyDescent="0.35">
      <c r="I610" s="51"/>
      <c r="M610" s="51"/>
      <c r="Q610" s="53"/>
      <c r="V610" s="51"/>
      <c r="W610" s="51"/>
      <c r="Y610" s="51"/>
      <c r="Z610" s="51"/>
      <c r="AA610" s="51"/>
      <c r="AC610" s="51"/>
      <c r="AD610" s="51"/>
      <c r="AE610" s="51"/>
      <c r="AG610" s="51"/>
      <c r="AH610" s="51"/>
      <c r="AL610" s="51"/>
    </row>
    <row r="611" spans="9:38" x14ac:dyDescent="0.35">
      <c r="I611" s="51"/>
      <c r="M611" s="51"/>
      <c r="Q611" s="53"/>
      <c r="V611" s="51"/>
      <c r="W611" s="51"/>
      <c r="Y611" s="51"/>
      <c r="Z611" s="51"/>
      <c r="AA611" s="51"/>
      <c r="AC611" s="51"/>
      <c r="AD611" s="51"/>
      <c r="AE611" s="51"/>
      <c r="AG611" s="51"/>
      <c r="AH611" s="51"/>
      <c r="AL611" s="51"/>
    </row>
    <row r="612" spans="9:38" x14ac:dyDescent="0.35">
      <c r="I612" s="51"/>
      <c r="M612" s="51"/>
      <c r="Q612" s="53"/>
      <c r="V612" s="51"/>
      <c r="W612" s="51"/>
      <c r="Y612" s="51"/>
      <c r="Z612" s="51"/>
      <c r="AA612" s="51"/>
      <c r="AC612" s="51"/>
      <c r="AD612" s="51"/>
      <c r="AE612" s="51"/>
      <c r="AG612" s="51"/>
      <c r="AH612" s="51"/>
      <c r="AL612" s="51"/>
    </row>
    <row r="613" spans="9:38" x14ac:dyDescent="0.35">
      <c r="I613" s="51"/>
      <c r="M613" s="51"/>
      <c r="Q613" s="53"/>
      <c r="V613" s="51"/>
      <c r="W613" s="51"/>
      <c r="Y613" s="51"/>
      <c r="Z613" s="51"/>
      <c r="AA613" s="51"/>
      <c r="AC613" s="51"/>
      <c r="AD613" s="51"/>
      <c r="AE613" s="51"/>
      <c r="AG613" s="51"/>
      <c r="AH613" s="51"/>
      <c r="AL613" s="51"/>
    </row>
    <row r="614" spans="9:38" x14ac:dyDescent="0.35">
      <c r="I614" s="51"/>
      <c r="M614" s="51"/>
      <c r="Q614" s="53"/>
      <c r="V614" s="51"/>
      <c r="W614" s="51"/>
      <c r="Y614" s="51"/>
      <c r="Z614" s="51"/>
      <c r="AA614" s="51"/>
      <c r="AC614" s="51"/>
      <c r="AD614" s="51"/>
      <c r="AE614" s="51"/>
      <c r="AG614" s="51"/>
      <c r="AH614" s="51"/>
      <c r="AL614" s="51"/>
    </row>
    <row r="615" spans="9:38" x14ac:dyDescent="0.35">
      <c r="I615" s="51"/>
      <c r="M615" s="51"/>
      <c r="Q615" s="53"/>
      <c r="V615" s="51"/>
      <c r="W615" s="51"/>
      <c r="Y615" s="51"/>
      <c r="Z615" s="51"/>
      <c r="AA615" s="51"/>
      <c r="AC615" s="51"/>
      <c r="AD615" s="51"/>
      <c r="AE615" s="51"/>
      <c r="AG615" s="51"/>
      <c r="AH615" s="51"/>
      <c r="AL615" s="51"/>
    </row>
    <row r="616" spans="9:38" x14ac:dyDescent="0.35">
      <c r="I616" s="51"/>
      <c r="M616" s="51"/>
      <c r="Q616" s="53"/>
      <c r="V616" s="51"/>
      <c r="W616" s="51"/>
      <c r="Y616" s="51"/>
      <c r="Z616" s="51"/>
      <c r="AA616" s="51"/>
      <c r="AC616" s="51"/>
      <c r="AD616" s="51"/>
      <c r="AE616" s="51"/>
      <c r="AG616" s="51"/>
      <c r="AH616" s="51"/>
      <c r="AL616" s="51"/>
    </row>
    <row r="617" spans="9:38" x14ac:dyDescent="0.35">
      <c r="I617" s="51"/>
      <c r="M617" s="51"/>
      <c r="Q617" s="53"/>
      <c r="V617" s="51"/>
      <c r="W617" s="51"/>
      <c r="Y617" s="51"/>
      <c r="Z617" s="51"/>
      <c r="AA617" s="51"/>
      <c r="AC617" s="51"/>
      <c r="AD617" s="51"/>
      <c r="AE617" s="51"/>
      <c r="AG617" s="51"/>
      <c r="AH617" s="51"/>
      <c r="AL617" s="51"/>
    </row>
    <row r="618" spans="9:38" x14ac:dyDescent="0.35">
      <c r="I618" s="51"/>
      <c r="M618" s="51"/>
      <c r="Q618" s="53"/>
      <c r="V618" s="51"/>
      <c r="W618" s="51"/>
      <c r="Y618" s="51"/>
      <c r="Z618" s="51"/>
      <c r="AA618" s="51"/>
      <c r="AC618" s="51"/>
      <c r="AD618" s="51"/>
      <c r="AE618" s="51"/>
      <c r="AG618" s="51"/>
      <c r="AH618" s="51"/>
      <c r="AL618" s="51"/>
    </row>
    <row r="619" spans="9:38" x14ac:dyDescent="0.35">
      <c r="I619" s="51"/>
      <c r="M619" s="51"/>
      <c r="Q619" s="53"/>
      <c r="V619" s="51"/>
      <c r="W619" s="51"/>
      <c r="Y619" s="51"/>
      <c r="Z619" s="51"/>
      <c r="AA619" s="51"/>
      <c r="AC619" s="51"/>
      <c r="AD619" s="51"/>
      <c r="AE619" s="51"/>
      <c r="AG619" s="51"/>
      <c r="AH619" s="51"/>
      <c r="AL619" s="51"/>
    </row>
    <row r="620" spans="9:38" x14ac:dyDescent="0.35">
      <c r="I620" s="51"/>
      <c r="M620" s="51"/>
      <c r="Q620" s="53"/>
      <c r="V620" s="51"/>
      <c r="W620" s="51"/>
      <c r="Y620" s="51"/>
      <c r="Z620" s="51"/>
      <c r="AA620" s="51"/>
      <c r="AC620" s="51"/>
      <c r="AD620" s="51"/>
      <c r="AE620" s="51"/>
      <c r="AG620" s="51"/>
      <c r="AH620" s="51"/>
      <c r="AL620" s="51"/>
    </row>
    <row r="621" spans="9:38" x14ac:dyDescent="0.35">
      <c r="I621" s="51"/>
      <c r="M621" s="51"/>
      <c r="Q621" s="53"/>
      <c r="V621" s="51"/>
      <c r="W621" s="51"/>
      <c r="Y621" s="51"/>
      <c r="Z621" s="51"/>
      <c r="AA621" s="51"/>
      <c r="AC621" s="51"/>
      <c r="AD621" s="51"/>
      <c r="AE621" s="51"/>
      <c r="AG621" s="51"/>
      <c r="AH621" s="51"/>
      <c r="AL621" s="51"/>
    </row>
    <row r="622" spans="9:38" x14ac:dyDescent="0.35">
      <c r="I622" s="51"/>
      <c r="M622" s="51"/>
      <c r="Q622" s="53"/>
      <c r="V622" s="51"/>
      <c r="W622" s="51"/>
      <c r="Y622" s="51"/>
      <c r="Z622" s="51"/>
      <c r="AA622" s="51"/>
      <c r="AC622" s="51"/>
      <c r="AD622" s="51"/>
      <c r="AE622" s="51"/>
      <c r="AG622" s="51"/>
      <c r="AH622" s="51"/>
      <c r="AL622" s="51"/>
    </row>
    <row r="623" spans="9:38" x14ac:dyDescent="0.35">
      <c r="I623" s="51"/>
      <c r="M623" s="51"/>
      <c r="Q623" s="53"/>
      <c r="V623" s="51"/>
      <c r="W623" s="51"/>
      <c r="Y623" s="51"/>
      <c r="Z623" s="51"/>
      <c r="AA623" s="51"/>
      <c r="AC623" s="51"/>
      <c r="AD623" s="51"/>
      <c r="AE623" s="51"/>
      <c r="AG623" s="51"/>
      <c r="AH623" s="51"/>
      <c r="AL623" s="51"/>
    </row>
    <row r="624" spans="9:38" x14ac:dyDescent="0.35">
      <c r="I624" s="51"/>
      <c r="M624" s="51"/>
      <c r="Q624" s="53"/>
      <c r="V624" s="51"/>
      <c r="W624" s="51"/>
      <c r="Y624" s="51"/>
      <c r="Z624" s="51"/>
      <c r="AA624" s="51"/>
      <c r="AC624" s="51"/>
      <c r="AD624" s="51"/>
      <c r="AE624" s="51"/>
      <c r="AG624" s="51"/>
      <c r="AH624" s="51"/>
      <c r="AL624" s="51"/>
    </row>
    <row r="625" spans="9:38" x14ac:dyDescent="0.35">
      <c r="I625" s="51"/>
      <c r="M625" s="51"/>
      <c r="Q625" s="53"/>
      <c r="V625" s="51"/>
      <c r="W625" s="51"/>
      <c r="Y625" s="51"/>
      <c r="Z625" s="51"/>
      <c r="AA625" s="51"/>
      <c r="AC625" s="51"/>
      <c r="AD625" s="51"/>
      <c r="AE625" s="51"/>
      <c r="AG625" s="51"/>
      <c r="AH625" s="51"/>
      <c r="AL625" s="51"/>
    </row>
    <row r="626" spans="9:38" x14ac:dyDescent="0.35">
      <c r="I626" s="51"/>
      <c r="M626" s="51"/>
      <c r="Q626" s="53"/>
      <c r="V626" s="51"/>
      <c r="W626" s="51"/>
      <c r="Y626" s="51"/>
      <c r="Z626" s="51"/>
      <c r="AA626" s="51"/>
      <c r="AC626" s="51"/>
      <c r="AD626" s="51"/>
      <c r="AE626" s="51"/>
      <c r="AG626" s="51"/>
      <c r="AH626" s="51"/>
      <c r="AL626" s="51"/>
    </row>
    <row r="627" spans="9:38" x14ac:dyDescent="0.35">
      <c r="I627" s="51"/>
      <c r="M627" s="51"/>
      <c r="Q627" s="53"/>
      <c r="V627" s="51"/>
      <c r="W627" s="51"/>
      <c r="Y627" s="51"/>
      <c r="Z627" s="51"/>
      <c r="AA627" s="51"/>
      <c r="AC627" s="51"/>
      <c r="AD627" s="51"/>
      <c r="AE627" s="51"/>
      <c r="AG627" s="51"/>
      <c r="AH627" s="51"/>
      <c r="AL627" s="51"/>
    </row>
    <row r="628" spans="9:38" x14ac:dyDescent="0.35">
      <c r="I628" s="51"/>
      <c r="M628" s="51"/>
      <c r="Q628" s="53"/>
      <c r="V628" s="51"/>
      <c r="W628" s="51"/>
      <c r="Y628" s="51"/>
      <c r="Z628" s="51"/>
      <c r="AA628" s="51"/>
      <c r="AC628" s="51"/>
      <c r="AD628" s="51"/>
      <c r="AE628" s="51"/>
      <c r="AG628" s="51"/>
      <c r="AH628" s="51"/>
      <c r="AL628" s="51"/>
    </row>
    <row r="629" spans="9:38" x14ac:dyDescent="0.35">
      <c r="I629" s="51"/>
      <c r="M629" s="51"/>
      <c r="Q629" s="53"/>
      <c r="V629" s="51"/>
      <c r="W629" s="51"/>
      <c r="Y629" s="51"/>
      <c r="Z629" s="51"/>
      <c r="AA629" s="51"/>
      <c r="AC629" s="51"/>
      <c r="AD629" s="51"/>
      <c r="AE629" s="51"/>
      <c r="AG629" s="51"/>
      <c r="AH629" s="51"/>
      <c r="AL629" s="51"/>
    </row>
    <row r="630" spans="9:38" x14ac:dyDescent="0.35">
      <c r="I630" s="51"/>
      <c r="M630" s="51"/>
      <c r="Q630" s="53"/>
      <c r="V630" s="51"/>
      <c r="W630" s="51"/>
      <c r="Y630" s="51"/>
      <c r="Z630" s="51"/>
      <c r="AA630" s="51"/>
      <c r="AC630" s="51"/>
      <c r="AD630" s="51"/>
      <c r="AE630" s="51"/>
      <c r="AG630" s="51"/>
      <c r="AH630" s="51"/>
      <c r="AL630" s="51"/>
    </row>
    <row r="631" spans="9:38" x14ac:dyDescent="0.35">
      <c r="I631" s="51"/>
      <c r="M631" s="51"/>
      <c r="Q631" s="53"/>
      <c r="V631" s="51"/>
      <c r="W631" s="51"/>
      <c r="Y631" s="51"/>
      <c r="Z631" s="51"/>
      <c r="AA631" s="51"/>
      <c r="AC631" s="51"/>
      <c r="AD631" s="51"/>
      <c r="AE631" s="51"/>
      <c r="AG631" s="51"/>
      <c r="AH631" s="51"/>
      <c r="AL631" s="51"/>
    </row>
    <row r="632" spans="9:38" x14ac:dyDescent="0.35">
      <c r="I632" s="51"/>
      <c r="M632" s="51"/>
      <c r="Q632" s="53"/>
      <c r="V632" s="51"/>
      <c r="W632" s="51"/>
      <c r="Y632" s="51"/>
      <c r="Z632" s="51"/>
      <c r="AA632" s="51"/>
      <c r="AC632" s="51"/>
      <c r="AD632" s="51"/>
      <c r="AE632" s="51"/>
      <c r="AG632" s="51"/>
      <c r="AH632" s="51"/>
      <c r="AL632" s="51"/>
    </row>
    <row r="633" spans="9:38" x14ac:dyDescent="0.35">
      <c r="I633" s="51"/>
      <c r="M633" s="51"/>
      <c r="Q633" s="53"/>
      <c r="V633" s="51"/>
      <c r="W633" s="51"/>
      <c r="Y633" s="51"/>
      <c r="Z633" s="51"/>
      <c r="AA633" s="51"/>
      <c r="AC633" s="51"/>
      <c r="AD633" s="51"/>
      <c r="AE633" s="51"/>
      <c r="AG633" s="51"/>
      <c r="AH633" s="51"/>
      <c r="AL633" s="51"/>
    </row>
    <row r="634" spans="9:38" x14ac:dyDescent="0.35">
      <c r="I634" s="51"/>
      <c r="M634" s="51"/>
      <c r="Q634" s="53"/>
      <c r="V634" s="51"/>
      <c r="W634" s="51"/>
      <c r="Y634" s="51"/>
      <c r="Z634" s="51"/>
      <c r="AA634" s="51"/>
      <c r="AC634" s="51"/>
      <c r="AD634" s="51"/>
      <c r="AE634" s="51"/>
      <c r="AG634" s="51"/>
      <c r="AH634" s="51"/>
      <c r="AL634" s="51"/>
    </row>
    <row r="635" spans="9:38" x14ac:dyDescent="0.35">
      <c r="I635" s="51"/>
      <c r="M635" s="51"/>
      <c r="Q635" s="53"/>
      <c r="V635" s="51"/>
      <c r="W635" s="51"/>
      <c r="Y635" s="51"/>
      <c r="Z635" s="51"/>
      <c r="AA635" s="51"/>
      <c r="AC635" s="51"/>
      <c r="AD635" s="51"/>
      <c r="AE635" s="51"/>
      <c r="AG635" s="51"/>
      <c r="AH635" s="51"/>
      <c r="AL635" s="51"/>
    </row>
    <row r="636" spans="9:38" x14ac:dyDescent="0.35">
      <c r="I636" s="51"/>
      <c r="M636" s="51"/>
      <c r="Q636" s="53"/>
      <c r="V636" s="51"/>
      <c r="W636" s="51"/>
      <c r="Y636" s="51"/>
      <c r="Z636" s="51"/>
      <c r="AA636" s="51"/>
      <c r="AC636" s="51"/>
      <c r="AD636" s="51"/>
      <c r="AE636" s="51"/>
      <c r="AG636" s="51"/>
      <c r="AH636" s="51"/>
      <c r="AL636" s="51"/>
    </row>
    <row r="637" spans="9:38" x14ac:dyDescent="0.35">
      <c r="I637" s="51"/>
      <c r="M637" s="51"/>
      <c r="Q637" s="53"/>
      <c r="V637" s="51"/>
      <c r="W637" s="51"/>
      <c r="Y637" s="51"/>
      <c r="Z637" s="51"/>
      <c r="AA637" s="51"/>
      <c r="AC637" s="51"/>
      <c r="AD637" s="51"/>
      <c r="AE637" s="51"/>
      <c r="AG637" s="51"/>
      <c r="AH637" s="51"/>
      <c r="AL637" s="51"/>
    </row>
    <row r="638" spans="9:38" x14ac:dyDescent="0.35">
      <c r="I638" s="51"/>
      <c r="M638" s="51"/>
      <c r="Q638" s="53"/>
      <c r="V638" s="51"/>
      <c r="W638" s="51"/>
      <c r="Y638" s="51"/>
      <c r="Z638" s="51"/>
      <c r="AA638" s="51"/>
      <c r="AC638" s="51"/>
      <c r="AD638" s="51"/>
      <c r="AE638" s="51"/>
      <c r="AG638" s="51"/>
      <c r="AH638" s="51"/>
      <c r="AL638" s="51"/>
    </row>
    <row r="639" spans="9:38" x14ac:dyDescent="0.35">
      <c r="I639" s="51"/>
      <c r="M639" s="51"/>
      <c r="Q639" s="53"/>
      <c r="V639" s="51"/>
      <c r="W639" s="51"/>
      <c r="Y639" s="51"/>
      <c r="Z639" s="51"/>
      <c r="AA639" s="51"/>
      <c r="AC639" s="51"/>
      <c r="AD639" s="51"/>
      <c r="AE639" s="51"/>
      <c r="AG639" s="51"/>
      <c r="AH639" s="51"/>
      <c r="AL639" s="51"/>
    </row>
    <row r="640" spans="9:38" x14ac:dyDescent="0.35">
      <c r="I640" s="51"/>
      <c r="M640" s="51"/>
      <c r="Q640" s="53"/>
      <c r="V640" s="51"/>
      <c r="W640" s="51"/>
      <c r="Y640" s="51"/>
      <c r="Z640" s="51"/>
      <c r="AA640" s="51"/>
      <c r="AC640" s="51"/>
      <c r="AD640" s="51"/>
      <c r="AE640" s="51"/>
      <c r="AG640" s="51"/>
      <c r="AH640" s="51"/>
      <c r="AL640" s="51"/>
    </row>
    <row r="641" spans="9:38" x14ac:dyDescent="0.35">
      <c r="I641" s="51"/>
      <c r="M641" s="51"/>
      <c r="Q641" s="53"/>
      <c r="V641" s="51"/>
      <c r="W641" s="51"/>
      <c r="Y641" s="51"/>
      <c r="Z641" s="51"/>
      <c r="AA641" s="51"/>
      <c r="AC641" s="51"/>
      <c r="AD641" s="51"/>
      <c r="AE641" s="51"/>
      <c r="AG641" s="51"/>
      <c r="AH641" s="51"/>
      <c r="AL641" s="51"/>
    </row>
    <row r="642" spans="9:38" x14ac:dyDescent="0.35">
      <c r="I642" s="51"/>
      <c r="M642" s="51"/>
      <c r="Q642" s="53"/>
      <c r="V642" s="51"/>
      <c r="W642" s="51"/>
      <c r="Y642" s="51"/>
      <c r="Z642" s="51"/>
      <c r="AA642" s="51"/>
      <c r="AC642" s="51"/>
      <c r="AD642" s="51"/>
      <c r="AE642" s="51"/>
      <c r="AG642" s="51"/>
      <c r="AH642" s="51"/>
      <c r="AL642" s="51"/>
    </row>
    <row r="643" spans="9:38" x14ac:dyDescent="0.35">
      <c r="I643" s="51"/>
      <c r="M643" s="51"/>
      <c r="Q643" s="53"/>
      <c r="V643" s="51"/>
      <c r="W643" s="51"/>
      <c r="Y643" s="51"/>
      <c r="Z643" s="51"/>
      <c r="AA643" s="51"/>
      <c r="AC643" s="51"/>
      <c r="AD643" s="51"/>
      <c r="AE643" s="51"/>
      <c r="AG643" s="51"/>
      <c r="AH643" s="51"/>
      <c r="AL643" s="51"/>
    </row>
    <row r="644" spans="9:38" x14ac:dyDescent="0.35">
      <c r="I644" s="51"/>
      <c r="M644" s="51"/>
      <c r="Q644" s="53"/>
      <c r="V644" s="51"/>
      <c r="W644" s="51"/>
      <c r="Y644" s="51"/>
      <c r="Z644" s="51"/>
      <c r="AA644" s="51"/>
      <c r="AC644" s="51"/>
      <c r="AD644" s="51"/>
      <c r="AE644" s="51"/>
      <c r="AG644" s="51"/>
      <c r="AH644" s="51"/>
      <c r="AL644" s="51"/>
    </row>
    <row r="645" spans="9:38" x14ac:dyDescent="0.35">
      <c r="I645" s="51"/>
      <c r="M645" s="51"/>
      <c r="Q645" s="53"/>
      <c r="V645" s="51"/>
      <c r="W645" s="51"/>
      <c r="Y645" s="51"/>
      <c r="Z645" s="51"/>
      <c r="AA645" s="51"/>
      <c r="AC645" s="51"/>
      <c r="AD645" s="51"/>
      <c r="AE645" s="51"/>
      <c r="AG645" s="51"/>
      <c r="AH645" s="51"/>
      <c r="AL645" s="51"/>
    </row>
    <row r="646" spans="9:38" x14ac:dyDescent="0.35">
      <c r="I646" s="51"/>
      <c r="M646" s="51"/>
      <c r="Q646" s="53"/>
      <c r="V646" s="51"/>
      <c r="W646" s="51"/>
      <c r="Y646" s="51"/>
      <c r="Z646" s="51"/>
      <c r="AA646" s="51"/>
      <c r="AC646" s="51"/>
      <c r="AD646" s="51"/>
      <c r="AE646" s="51"/>
      <c r="AG646" s="51"/>
      <c r="AH646" s="51"/>
      <c r="AL646" s="51"/>
    </row>
    <row r="647" spans="9:38" x14ac:dyDescent="0.35">
      <c r="I647" s="51"/>
      <c r="M647" s="51"/>
      <c r="Q647" s="53"/>
      <c r="V647" s="51"/>
      <c r="W647" s="51"/>
      <c r="Y647" s="51"/>
      <c r="Z647" s="51"/>
      <c r="AA647" s="51"/>
      <c r="AC647" s="51"/>
      <c r="AD647" s="51"/>
      <c r="AE647" s="51"/>
      <c r="AG647" s="51"/>
      <c r="AH647" s="51"/>
      <c r="AL647" s="51"/>
    </row>
    <row r="648" spans="9:38" x14ac:dyDescent="0.35">
      <c r="I648" s="51"/>
      <c r="M648" s="51"/>
      <c r="Q648" s="53"/>
      <c r="V648" s="51"/>
      <c r="W648" s="51"/>
      <c r="Y648" s="51"/>
      <c r="Z648" s="51"/>
      <c r="AA648" s="51"/>
      <c r="AC648" s="51"/>
      <c r="AD648" s="51"/>
      <c r="AE648" s="51"/>
      <c r="AG648" s="51"/>
      <c r="AH648" s="51"/>
      <c r="AL648" s="51"/>
    </row>
    <row r="649" spans="9:38" x14ac:dyDescent="0.35">
      <c r="I649" s="51"/>
      <c r="M649" s="51"/>
      <c r="Q649" s="53"/>
      <c r="V649" s="51"/>
      <c r="W649" s="51"/>
      <c r="Y649" s="51"/>
      <c r="Z649" s="51"/>
      <c r="AA649" s="51"/>
      <c r="AC649" s="51"/>
      <c r="AD649" s="51"/>
      <c r="AE649" s="51"/>
      <c r="AG649" s="51"/>
      <c r="AH649" s="51"/>
      <c r="AL649" s="51"/>
    </row>
    <row r="650" spans="9:38" x14ac:dyDescent="0.35">
      <c r="I650" s="51"/>
      <c r="M650" s="51"/>
      <c r="Q650" s="53"/>
      <c r="V650" s="51"/>
      <c r="W650" s="51"/>
      <c r="Y650" s="51"/>
      <c r="Z650" s="51"/>
      <c r="AA650" s="51"/>
      <c r="AC650" s="51"/>
      <c r="AD650" s="51"/>
      <c r="AE650" s="51"/>
      <c r="AG650" s="51"/>
      <c r="AH650" s="51"/>
      <c r="AL650" s="51"/>
    </row>
    <row r="651" spans="9:38" x14ac:dyDescent="0.35">
      <c r="I651" s="51"/>
      <c r="M651" s="51"/>
      <c r="Q651" s="53"/>
      <c r="V651" s="51"/>
      <c r="W651" s="51"/>
      <c r="Y651" s="51"/>
      <c r="Z651" s="51"/>
      <c r="AA651" s="51"/>
      <c r="AC651" s="51"/>
      <c r="AD651" s="51"/>
      <c r="AE651" s="51"/>
      <c r="AG651" s="51"/>
      <c r="AH651" s="51"/>
      <c r="AL651" s="51"/>
    </row>
    <row r="652" spans="9:38" x14ac:dyDescent="0.35">
      <c r="I652" s="51"/>
      <c r="M652" s="51"/>
      <c r="Q652" s="53"/>
      <c r="V652" s="51"/>
      <c r="W652" s="51"/>
      <c r="Y652" s="51"/>
      <c r="Z652" s="51"/>
      <c r="AA652" s="51"/>
      <c r="AC652" s="51"/>
      <c r="AD652" s="51"/>
      <c r="AE652" s="51"/>
      <c r="AG652" s="51"/>
      <c r="AH652" s="51"/>
      <c r="AL652" s="51"/>
    </row>
    <row r="653" spans="9:38" x14ac:dyDescent="0.35">
      <c r="I653" s="51"/>
      <c r="M653" s="51"/>
      <c r="Q653" s="53"/>
      <c r="V653" s="51"/>
      <c r="W653" s="51"/>
      <c r="Y653" s="51"/>
      <c r="Z653" s="51"/>
      <c r="AA653" s="51"/>
      <c r="AC653" s="51"/>
      <c r="AD653" s="51"/>
      <c r="AE653" s="51"/>
      <c r="AG653" s="51"/>
      <c r="AH653" s="51"/>
      <c r="AL653" s="51"/>
    </row>
    <row r="654" spans="9:38" x14ac:dyDescent="0.35">
      <c r="I654" s="51"/>
      <c r="M654" s="51"/>
      <c r="Q654" s="53"/>
      <c r="V654" s="51"/>
      <c r="W654" s="51"/>
      <c r="Y654" s="51"/>
      <c r="Z654" s="51"/>
      <c r="AA654" s="51"/>
      <c r="AC654" s="51"/>
      <c r="AD654" s="51"/>
      <c r="AE654" s="51"/>
      <c r="AG654" s="51"/>
      <c r="AH654" s="51"/>
      <c r="AL654" s="51"/>
    </row>
    <row r="655" spans="9:38" x14ac:dyDescent="0.35">
      <c r="I655" s="51"/>
      <c r="M655" s="51"/>
      <c r="Q655" s="53"/>
      <c r="V655" s="51"/>
      <c r="W655" s="51"/>
      <c r="Y655" s="51"/>
      <c r="Z655" s="51"/>
      <c r="AA655" s="51"/>
      <c r="AC655" s="51"/>
      <c r="AD655" s="51"/>
      <c r="AE655" s="51"/>
      <c r="AG655" s="51"/>
      <c r="AH655" s="51"/>
      <c r="AL655" s="51"/>
    </row>
    <row r="656" spans="9:38" x14ac:dyDescent="0.35">
      <c r="I656" s="51"/>
      <c r="M656" s="51"/>
      <c r="Q656" s="53"/>
      <c r="V656" s="51"/>
      <c r="W656" s="51"/>
      <c r="Y656" s="51"/>
      <c r="Z656" s="51"/>
      <c r="AA656" s="51"/>
      <c r="AC656" s="51"/>
      <c r="AD656" s="51"/>
      <c r="AE656" s="51"/>
      <c r="AG656" s="51"/>
      <c r="AH656" s="51"/>
      <c r="AL656" s="51"/>
    </row>
    <row r="657" spans="9:38" x14ac:dyDescent="0.35">
      <c r="I657" s="51"/>
      <c r="M657" s="51"/>
      <c r="Q657" s="53"/>
      <c r="V657" s="51"/>
      <c r="W657" s="51"/>
      <c r="Y657" s="51"/>
      <c r="Z657" s="51"/>
      <c r="AA657" s="51"/>
      <c r="AC657" s="51"/>
      <c r="AD657" s="51"/>
      <c r="AE657" s="51"/>
      <c r="AG657" s="51"/>
      <c r="AH657" s="51"/>
      <c r="AL657" s="51"/>
    </row>
    <row r="658" spans="9:38" x14ac:dyDescent="0.35">
      <c r="I658" s="51"/>
      <c r="M658" s="51"/>
      <c r="Q658" s="53"/>
      <c r="V658" s="51"/>
      <c r="W658" s="51"/>
      <c r="Y658" s="51"/>
      <c r="Z658" s="51"/>
      <c r="AA658" s="51"/>
      <c r="AC658" s="51"/>
      <c r="AD658" s="51"/>
      <c r="AE658" s="51"/>
      <c r="AG658" s="51"/>
      <c r="AH658" s="51"/>
      <c r="AL658" s="51"/>
    </row>
    <row r="659" spans="9:38" x14ac:dyDescent="0.35">
      <c r="I659" s="51"/>
      <c r="M659" s="51"/>
      <c r="Q659" s="53"/>
      <c r="V659" s="51"/>
      <c r="W659" s="51"/>
      <c r="Y659" s="51"/>
      <c r="Z659" s="51"/>
      <c r="AA659" s="51"/>
      <c r="AC659" s="51"/>
      <c r="AD659" s="51"/>
      <c r="AE659" s="51"/>
      <c r="AG659" s="51"/>
      <c r="AH659" s="51"/>
      <c r="AL659" s="51"/>
    </row>
    <row r="660" spans="9:38" x14ac:dyDescent="0.35">
      <c r="I660" s="51"/>
      <c r="M660" s="51"/>
      <c r="Q660" s="53"/>
      <c r="V660" s="51"/>
      <c r="W660" s="51"/>
      <c r="Y660" s="51"/>
      <c r="Z660" s="51"/>
      <c r="AA660" s="51"/>
      <c r="AC660" s="51"/>
      <c r="AD660" s="51"/>
      <c r="AE660" s="51"/>
      <c r="AG660" s="51"/>
      <c r="AH660" s="51"/>
      <c r="AL660" s="51"/>
    </row>
    <row r="661" spans="9:38" x14ac:dyDescent="0.35">
      <c r="I661" s="51"/>
      <c r="M661" s="51"/>
      <c r="Q661" s="53"/>
      <c r="V661" s="51"/>
      <c r="W661" s="51"/>
      <c r="Y661" s="51"/>
      <c r="Z661" s="51"/>
      <c r="AA661" s="51"/>
      <c r="AC661" s="51"/>
      <c r="AD661" s="51"/>
      <c r="AE661" s="51"/>
      <c r="AG661" s="51"/>
      <c r="AH661" s="51"/>
      <c r="AL661" s="51"/>
    </row>
    <row r="662" spans="9:38" x14ac:dyDescent="0.35">
      <c r="I662" s="51"/>
      <c r="M662" s="51"/>
      <c r="Q662" s="53"/>
      <c r="V662" s="51"/>
      <c r="W662" s="51"/>
      <c r="Y662" s="51"/>
      <c r="Z662" s="51"/>
      <c r="AA662" s="51"/>
      <c r="AC662" s="51"/>
      <c r="AD662" s="51"/>
      <c r="AE662" s="51"/>
      <c r="AG662" s="51"/>
      <c r="AH662" s="51"/>
      <c r="AL662" s="51"/>
    </row>
    <row r="663" spans="9:38" x14ac:dyDescent="0.35">
      <c r="I663" s="51"/>
      <c r="M663" s="51"/>
      <c r="Q663" s="53"/>
      <c r="V663" s="51"/>
      <c r="W663" s="51"/>
      <c r="Y663" s="51"/>
      <c r="Z663" s="51"/>
      <c r="AA663" s="51"/>
      <c r="AC663" s="51"/>
      <c r="AD663" s="51"/>
      <c r="AE663" s="51"/>
      <c r="AG663" s="51"/>
      <c r="AH663" s="51"/>
      <c r="AL663" s="51"/>
    </row>
    <row r="664" spans="9:38" x14ac:dyDescent="0.35">
      <c r="I664" s="51"/>
      <c r="M664" s="51"/>
      <c r="Q664" s="53"/>
      <c r="V664" s="51"/>
      <c r="W664" s="51"/>
      <c r="Y664" s="51"/>
      <c r="Z664" s="51"/>
      <c r="AA664" s="51"/>
      <c r="AC664" s="51"/>
      <c r="AD664" s="51"/>
      <c r="AE664" s="51"/>
      <c r="AG664" s="51"/>
      <c r="AH664" s="51"/>
      <c r="AL664" s="51"/>
    </row>
    <row r="665" spans="9:38" x14ac:dyDescent="0.35">
      <c r="I665" s="51"/>
      <c r="M665" s="51"/>
      <c r="Q665" s="53"/>
      <c r="V665" s="51"/>
      <c r="W665" s="51"/>
      <c r="Y665" s="51"/>
      <c r="Z665" s="51"/>
      <c r="AA665" s="51"/>
      <c r="AC665" s="51"/>
      <c r="AD665" s="51"/>
      <c r="AE665" s="51"/>
      <c r="AG665" s="51"/>
      <c r="AH665" s="51"/>
      <c r="AL665" s="51"/>
    </row>
    <row r="666" spans="9:38" x14ac:dyDescent="0.35">
      <c r="I666" s="51"/>
      <c r="M666" s="51"/>
      <c r="Q666" s="53"/>
      <c r="V666" s="51"/>
      <c r="W666" s="51"/>
      <c r="Y666" s="51"/>
      <c r="Z666" s="51"/>
      <c r="AA666" s="51"/>
      <c r="AC666" s="51"/>
      <c r="AD666" s="51"/>
      <c r="AE666" s="51"/>
      <c r="AG666" s="51"/>
      <c r="AH666" s="51"/>
      <c r="AL666" s="51"/>
    </row>
    <row r="667" spans="9:38" x14ac:dyDescent="0.35">
      <c r="I667" s="51"/>
      <c r="M667" s="51"/>
      <c r="Q667" s="53"/>
      <c r="V667" s="51"/>
      <c r="W667" s="51"/>
      <c r="Y667" s="51"/>
      <c r="Z667" s="51"/>
      <c r="AA667" s="51"/>
      <c r="AC667" s="51"/>
      <c r="AD667" s="51"/>
      <c r="AE667" s="51"/>
      <c r="AG667" s="51"/>
      <c r="AH667" s="51"/>
      <c r="AL667" s="51"/>
    </row>
    <row r="668" spans="9:38" x14ac:dyDescent="0.35">
      <c r="I668" s="51"/>
      <c r="M668" s="51"/>
      <c r="Q668" s="53"/>
      <c r="V668" s="51"/>
      <c r="W668" s="51"/>
      <c r="Y668" s="51"/>
      <c r="Z668" s="51"/>
      <c r="AA668" s="51"/>
      <c r="AC668" s="51"/>
      <c r="AD668" s="51"/>
      <c r="AE668" s="51"/>
      <c r="AG668" s="51"/>
      <c r="AH668" s="51"/>
      <c r="AL668" s="51"/>
    </row>
    <row r="669" spans="9:38" x14ac:dyDescent="0.35">
      <c r="I669" s="51"/>
      <c r="M669" s="51"/>
      <c r="Q669" s="53"/>
      <c r="V669" s="51"/>
      <c r="W669" s="51"/>
      <c r="Y669" s="51"/>
      <c r="Z669" s="51"/>
      <c r="AA669" s="51"/>
      <c r="AC669" s="51"/>
      <c r="AD669" s="51"/>
      <c r="AE669" s="51"/>
      <c r="AG669" s="51"/>
      <c r="AH669" s="51"/>
      <c r="AL669" s="51"/>
    </row>
    <row r="670" spans="9:38" x14ac:dyDescent="0.35">
      <c r="I670" s="51"/>
      <c r="M670" s="51"/>
      <c r="Q670" s="53"/>
      <c r="V670" s="51"/>
      <c r="W670" s="51"/>
      <c r="Y670" s="51"/>
      <c r="Z670" s="51"/>
      <c r="AA670" s="51"/>
      <c r="AC670" s="51"/>
      <c r="AD670" s="51"/>
      <c r="AE670" s="51"/>
      <c r="AG670" s="51"/>
      <c r="AH670" s="51"/>
      <c r="AL670" s="51"/>
    </row>
    <row r="671" spans="9:38" x14ac:dyDescent="0.35">
      <c r="I671" s="51"/>
      <c r="M671" s="51"/>
      <c r="Q671" s="53"/>
      <c r="V671" s="51"/>
      <c r="W671" s="51"/>
      <c r="Y671" s="51"/>
      <c r="Z671" s="51"/>
      <c r="AA671" s="51"/>
      <c r="AC671" s="51"/>
      <c r="AD671" s="51"/>
      <c r="AE671" s="51"/>
      <c r="AG671" s="51"/>
      <c r="AH671" s="51"/>
      <c r="AL671" s="51"/>
    </row>
    <row r="672" spans="9:38" x14ac:dyDescent="0.35">
      <c r="I672" s="51"/>
      <c r="M672" s="51"/>
      <c r="Q672" s="53"/>
      <c r="V672" s="51"/>
      <c r="W672" s="51"/>
      <c r="Y672" s="51"/>
      <c r="Z672" s="51"/>
      <c r="AA672" s="51"/>
      <c r="AC672" s="51"/>
      <c r="AD672" s="51"/>
      <c r="AE672" s="51"/>
      <c r="AG672" s="51"/>
      <c r="AH672" s="51"/>
      <c r="AL672" s="51"/>
    </row>
    <row r="673" spans="17:38" x14ac:dyDescent="0.35">
      <c r="Q673" s="53"/>
      <c r="V673" s="51"/>
      <c r="W673" s="51"/>
      <c r="Y673" s="51"/>
      <c r="Z673" s="51"/>
      <c r="AA673" s="51"/>
      <c r="AC673" s="51"/>
      <c r="AD673" s="51"/>
      <c r="AE673" s="51"/>
      <c r="AG673" s="51"/>
      <c r="AH673" s="51"/>
      <c r="AL673" s="51"/>
    </row>
    <row r="674" spans="17:38" x14ac:dyDescent="0.35">
      <c r="Q674" s="53"/>
      <c r="V674" s="51"/>
      <c r="W674" s="51"/>
      <c r="Y674" s="51"/>
      <c r="Z674" s="51"/>
      <c r="AA674" s="51"/>
      <c r="AC674" s="51"/>
      <c r="AD674" s="51"/>
      <c r="AE674" s="51"/>
      <c r="AG674" s="51"/>
      <c r="AH674" s="51"/>
      <c r="AL674" s="51"/>
    </row>
    <row r="675" spans="17:38" x14ac:dyDescent="0.35">
      <c r="Q675" s="53"/>
      <c r="V675" s="51"/>
      <c r="W675" s="51"/>
      <c r="Y675" s="51"/>
      <c r="Z675" s="51"/>
      <c r="AA675" s="51"/>
      <c r="AC675" s="51"/>
      <c r="AD675" s="51"/>
      <c r="AE675" s="51"/>
      <c r="AG675" s="51"/>
      <c r="AH675" s="51"/>
      <c r="AL675" s="51"/>
    </row>
    <row r="676" spans="17:38" x14ac:dyDescent="0.35">
      <c r="Q676" s="53"/>
      <c r="V676" s="51"/>
      <c r="W676" s="51"/>
      <c r="Y676" s="51"/>
      <c r="Z676" s="51"/>
      <c r="AA676" s="51"/>
      <c r="AC676" s="51"/>
      <c r="AD676" s="51"/>
      <c r="AE676" s="51"/>
      <c r="AG676" s="51"/>
      <c r="AH676" s="51"/>
      <c r="AL676" s="51"/>
    </row>
    <row r="677" spans="17:38" x14ac:dyDescent="0.35">
      <c r="Q677" s="53"/>
      <c r="V677" s="51"/>
      <c r="W677" s="51"/>
      <c r="Y677" s="51"/>
      <c r="Z677" s="51"/>
      <c r="AA677" s="51"/>
      <c r="AC677" s="51"/>
      <c r="AD677" s="51"/>
      <c r="AE677" s="51"/>
      <c r="AG677" s="51"/>
      <c r="AH677" s="51"/>
      <c r="AL677" s="51"/>
    </row>
    <row r="678" spans="17:38" x14ac:dyDescent="0.35">
      <c r="Q678" s="53"/>
      <c r="V678" s="51"/>
      <c r="W678" s="51"/>
      <c r="Y678" s="51"/>
      <c r="Z678" s="51"/>
      <c r="AA678" s="51"/>
      <c r="AC678" s="51"/>
      <c r="AD678" s="51"/>
      <c r="AE678" s="51"/>
      <c r="AG678" s="51"/>
      <c r="AH678" s="51"/>
      <c r="AL678" s="51"/>
    </row>
    <row r="679" spans="17:38" x14ac:dyDescent="0.35">
      <c r="Q679" s="53"/>
      <c r="V679" s="51"/>
      <c r="W679" s="51"/>
      <c r="Y679" s="51"/>
      <c r="Z679" s="51"/>
      <c r="AA679" s="51"/>
      <c r="AC679" s="51"/>
      <c r="AD679" s="51"/>
      <c r="AE679" s="51"/>
      <c r="AG679" s="51"/>
      <c r="AH679" s="51"/>
      <c r="AL679" s="51"/>
    </row>
    <row r="680" spans="17:38" x14ac:dyDescent="0.35">
      <c r="Q680" s="53"/>
      <c r="V680" s="51"/>
      <c r="W680" s="51"/>
      <c r="Y680" s="51"/>
      <c r="Z680" s="51"/>
      <c r="AA680" s="51"/>
      <c r="AC680" s="51"/>
      <c r="AD680" s="51"/>
      <c r="AE680" s="51"/>
      <c r="AG680" s="51"/>
      <c r="AH680" s="51"/>
      <c r="AL680" s="51"/>
    </row>
    <row r="681" spans="17:38" x14ac:dyDescent="0.35">
      <c r="Q681" s="53"/>
      <c r="V681" s="51"/>
      <c r="W681" s="51"/>
      <c r="Y681" s="51"/>
      <c r="Z681" s="51"/>
      <c r="AA681" s="51"/>
      <c r="AC681" s="51"/>
      <c r="AD681" s="51"/>
      <c r="AE681" s="51"/>
      <c r="AG681" s="51"/>
      <c r="AH681" s="51"/>
      <c r="AL681" s="51"/>
    </row>
    <row r="682" spans="17:38" x14ac:dyDescent="0.35">
      <c r="Q682" s="53"/>
      <c r="V682" s="51"/>
      <c r="W682" s="51"/>
      <c r="Y682" s="51"/>
      <c r="Z682" s="51"/>
      <c r="AA682" s="51"/>
      <c r="AC682" s="51"/>
      <c r="AD682" s="51"/>
      <c r="AE682" s="51"/>
      <c r="AG682" s="51"/>
      <c r="AH682" s="51"/>
      <c r="AL682" s="51"/>
    </row>
    <row r="683" spans="17:38" x14ac:dyDescent="0.35">
      <c r="Q683" s="53"/>
      <c r="V683" s="51"/>
      <c r="W683" s="51"/>
      <c r="Y683" s="51"/>
      <c r="Z683" s="51"/>
      <c r="AA683" s="51"/>
      <c r="AC683" s="51"/>
      <c r="AD683" s="51"/>
      <c r="AE683" s="51"/>
      <c r="AG683" s="51"/>
      <c r="AH683" s="51"/>
      <c r="AL683" s="51"/>
    </row>
    <row r="684" spans="17:38" x14ac:dyDescent="0.35">
      <c r="Q684" s="53"/>
      <c r="V684" s="51"/>
      <c r="W684" s="51"/>
      <c r="Y684" s="51"/>
      <c r="Z684" s="51"/>
      <c r="AA684" s="51"/>
      <c r="AC684" s="51"/>
      <c r="AD684" s="51"/>
      <c r="AE684" s="51"/>
      <c r="AG684" s="51"/>
      <c r="AH684" s="51"/>
      <c r="AL684" s="51"/>
    </row>
    <row r="685" spans="17:38" x14ac:dyDescent="0.35">
      <c r="Q685" s="53"/>
      <c r="V685" s="51"/>
      <c r="W685" s="51"/>
      <c r="Y685" s="51"/>
      <c r="Z685" s="51"/>
      <c r="AA685" s="51"/>
      <c r="AC685" s="51"/>
      <c r="AD685" s="51"/>
      <c r="AE685" s="51"/>
      <c r="AG685" s="51"/>
      <c r="AH685" s="51"/>
      <c r="AL685" s="51"/>
    </row>
    <row r="686" spans="17:38" x14ac:dyDescent="0.35">
      <c r="Q686" s="53"/>
      <c r="V686" s="51"/>
      <c r="W686" s="51"/>
      <c r="Y686" s="51"/>
      <c r="Z686" s="51"/>
      <c r="AA686" s="51"/>
      <c r="AC686" s="51"/>
      <c r="AD686" s="51"/>
      <c r="AE686" s="51"/>
      <c r="AG686" s="51"/>
      <c r="AH686" s="51"/>
      <c r="AL686" s="51"/>
    </row>
    <row r="687" spans="17:38" x14ac:dyDescent="0.35">
      <c r="Q687" s="53"/>
      <c r="V687" s="51"/>
      <c r="W687" s="51"/>
      <c r="Y687" s="51"/>
      <c r="Z687" s="51"/>
      <c r="AA687" s="51"/>
      <c r="AC687" s="51"/>
      <c r="AD687" s="51"/>
      <c r="AE687" s="51"/>
      <c r="AG687" s="51"/>
      <c r="AH687" s="51"/>
      <c r="AL687" s="51"/>
    </row>
    <row r="688" spans="17:38" x14ac:dyDescent="0.35">
      <c r="Q688" s="53"/>
      <c r="V688" s="51"/>
      <c r="W688" s="51"/>
      <c r="Y688" s="51"/>
      <c r="Z688" s="51"/>
      <c r="AA688" s="51"/>
      <c r="AC688" s="51"/>
      <c r="AD688" s="51"/>
      <c r="AE688" s="51"/>
      <c r="AG688" s="51"/>
      <c r="AH688" s="51"/>
      <c r="AL688" s="51"/>
    </row>
    <row r="689" spans="17:38" x14ac:dyDescent="0.35">
      <c r="V689" s="51"/>
      <c r="W689" s="51"/>
      <c r="Y689" s="51"/>
      <c r="Z689" s="51"/>
      <c r="AA689" s="51"/>
      <c r="AC689" s="51"/>
      <c r="AD689" s="51"/>
      <c r="AE689" s="51"/>
      <c r="AG689" s="51"/>
      <c r="AH689" s="51"/>
      <c r="AL689" s="51"/>
    </row>
    <row r="690" spans="17:38" x14ac:dyDescent="0.35">
      <c r="V690" s="51"/>
      <c r="W690" s="51"/>
      <c r="Y690" s="51"/>
      <c r="Z690" s="51"/>
      <c r="AA690" s="51"/>
      <c r="AC690" s="51"/>
      <c r="AD690" s="51"/>
      <c r="AE690" s="51"/>
      <c r="AG690" s="51"/>
      <c r="AH690" s="51"/>
      <c r="AL690" s="51"/>
    </row>
    <row r="691" spans="17:38" x14ac:dyDescent="0.35">
      <c r="V691" s="51"/>
      <c r="W691" s="51"/>
      <c r="Y691" s="51"/>
      <c r="Z691" s="51"/>
      <c r="AA691" s="51"/>
      <c r="AC691" s="51"/>
      <c r="AD691" s="51"/>
      <c r="AE691" s="51"/>
      <c r="AG691" s="51"/>
      <c r="AH691" s="51"/>
      <c r="AL691" s="51"/>
    </row>
    <row r="692" spans="17:38" x14ac:dyDescent="0.35">
      <c r="V692" s="51"/>
      <c r="W692" s="51"/>
      <c r="Y692" s="51"/>
      <c r="Z692" s="51"/>
      <c r="AA692" s="51"/>
      <c r="AC692" s="51"/>
      <c r="AD692" s="51"/>
      <c r="AE692" s="51"/>
      <c r="AG692" s="51"/>
      <c r="AH692" s="51"/>
      <c r="AL692" s="51"/>
    </row>
    <row r="693" spans="17:38" x14ac:dyDescent="0.35">
      <c r="V693" s="51"/>
      <c r="W693" s="51"/>
      <c r="Y693" s="51"/>
      <c r="Z693" s="51"/>
      <c r="AA693" s="51"/>
      <c r="AC693" s="51"/>
      <c r="AD693" s="51"/>
      <c r="AE693" s="51"/>
      <c r="AG693" s="51"/>
      <c r="AH693" s="51"/>
      <c r="AL693" s="51"/>
    </row>
    <row r="694" spans="17:38" x14ac:dyDescent="0.35">
      <c r="V694" s="51"/>
      <c r="W694" s="51"/>
      <c r="Y694" s="51"/>
      <c r="Z694" s="51"/>
      <c r="AA694" s="51"/>
      <c r="AC694" s="51"/>
      <c r="AD694" s="51"/>
      <c r="AE694" s="51"/>
      <c r="AG694" s="51"/>
      <c r="AH694" s="51"/>
      <c r="AL694" s="51"/>
    </row>
    <row r="695" spans="17:38" x14ac:dyDescent="0.35">
      <c r="V695" s="51"/>
      <c r="W695" s="51"/>
      <c r="Y695" s="51"/>
      <c r="Z695" s="51"/>
      <c r="AA695" s="51"/>
      <c r="AC695" s="51"/>
      <c r="AD695" s="51"/>
      <c r="AE695" s="51"/>
      <c r="AG695" s="51"/>
      <c r="AH695" s="51"/>
      <c r="AL695" s="51"/>
    </row>
    <row r="696" spans="17:38" x14ac:dyDescent="0.35">
      <c r="Q696" s="67"/>
      <c r="V696" s="51"/>
      <c r="W696" s="51"/>
      <c r="Y696" s="51"/>
      <c r="Z696" s="51"/>
      <c r="AA696" s="51"/>
      <c r="AC696" s="51"/>
      <c r="AD696" s="51"/>
      <c r="AE696" s="51"/>
      <c r="AG696" s="51"/>
      <c r="AH696" s="51"/>
      <c r="AL696" s="51"/>
    </row>
    <row r="697" spans="17:38" x14ac:dyDescent="0.35">
      <c r="V697" s="51"/>
      <c r="W697" s="51"/>
      <c r="Y697" s="51"/>
      <c r="Z697" s="51"/>
      <c r="AA697" s="51"/>
      <c r="AC697" s="51"/>
      <c r="AD697" s="51"/>
      <c r="AE697" s="51"/>
      <c r="AG697" s="51"/>
      <c r="AH697" s="51"/>
      <c r="AL697" s="51"/>
    </row>
    <row r="698" spans="17:38" x14ac:dyDescent="0.35">
      <c r="V698" s="51"/>
      <c r="W698" s="51"/>
      <c r="Y698" s="51"/>
      <c r="Z698" s="51"/>
      <c r="AA698" s="51"/>
      <c r="AC698" s="51"/>
      <c r="AD698" s="51"/>
      <c r="AE698" s="51"/>
      <c r="AG698" s="51"/>
      <c r="AH698" s="51"/>
      <c r="AL698" s="51"/>
    </row>
    <row r="699" spans="17:38" x14ac:dyDescent="0.35">
      <c r="V699" s="51"/>
      <c r="W699" s="51"/>
      <c r="Y699" s="51"/>
      <c r="Z699" s="51"/>
      <c r="AA699" s="51"/>
      <c r="AC699" s="51"/>
      <c r="AD699" s="51"/>
      <c r="AE699" s="51"/>
      <c r="AG699" s="51"/>
      <c r="AH699" s="51"/>
      <c r="AL699" s="51"/>
    </row>
    <row r="700" spans="17:38" x14ac:dyDescent="0.35">
      <c r="V700" s="51"/>
      <c r="W700" s="51"/>
      <c r="Y700" s="51"/>
      <c r="Z700" s="51"/>
      <c r="AA700" s="51"/>
      <c r="AC700" s="51"/>
      <c r="AD700" s="51"/>
      <c r="AE700" s="51"/>
      <c r="AG700" s="51"/>
      <c r="AH700" s="51"/>
      <c r="AL700" s="51"/>
    </row>
    <row r="701" spans="17:38" x14ac:dyDescent="0.35">
      <c r="V701" s="51"/>
      <c r="W701" s="51"/>
      <c r="Y701" s="51"/>
      <c r="Z701" s="51"/>
      <c r="AA701" s="51"/>
      <c r="AC701" s="51"/>
      <c r="AD701" s="51"/>
      <c r="AE701" s="51"/>
      <c r="AG701" s="51"/>
      <c r="AH701" s="51"/>
      <c r="AL701" s="51"/>
    </row>
    <row r="702" spans="17:38" x14ac:dyDescent="0.35">
      <c r="V702" s="51"/>
      <c r="W702" s="51"/>
      <c r="Y702" s="51"/>
      <c r="Z702" s="51"/>
      <c r="AA702" s="51"/>
      <c r="AC702" s="51"/>
      <c r="AD702" s="51"/>
      <c r="AE702" s="51"/>
      <c r="AG702" s="51"/>
      <c r="AH702" s="51"/>
      <c r="AL702" s="51"/>
    </row>
    <row r="703" spans="17:38" x14ac:dyDescent="0.35">
      <c r="V703" s="51"/>
      <c r="W703" s="51"/>
      <c r="Y703" s="51"/>
      <c r="Z703" s="51"/>
      <c r="AA703" s="51"/>
      <c r="AC703" s="51"/>
      <c r="AD703" s="51"/>
      <c r="AE703" s="51"/>
      <c r="AG703" s="51"/>
      <c r="AH703" s="51"/>
      <c r="AL703" s="51"/>
    </row>
    <row r="704" spans="17:38" x14ac:dyDescent="0.35">
      <c r="V704" s="51"/>
      <c r="W704" s="51"/>
      <c r="Y704" s="51"/>
      <c r="Z704" s="51"/>
      <c r="AA704" s="51"/>
      <c r="AC704" s="51"/>
      <c r="AD704" s="51"/>
      <c r="AE704" s="51"/>
      <c r="AG704" s="51"/>
      <c r="AH704" s="51"/>
      <c r="AL704" s="51"/>
    </row>
    <row r="705" spans="22:38" x14ac:dyDescent="0.35">
      <c r="V705" s="51"/>
      <c r="W705" s="51"/>
      <c r="Y705" s="51"/>
      <c r="Z705" s="51"/>
      <c r="AA705" s="51"/>
      <c r="AC705" s="51"/>
      <c r="AD705" s="51"/>
      <c r="AE705" s="51"/>
      <c r="AG705" s="51"/>
      <c r="AH705" s="51"/>
      <c r="AL705" s="51"/>
    </row>
    <row r="706" spans="22:38" x14ac:dyDescent="0.35">
      <c r="V706" s="51"/>
      <c r="W706" s="51"/>
      <c r="Y706" s="51"/>
      <c r="Z706" s="51"/>
      <c r="AA706" s="51"/>
      <c r="AC706" s="51"/>
      <c r="AD706" s="51"/>
      <c r="AE706" s="51"/>
      <c r="AG706" s="51"/>
      <c r="AH706" s="51"/>
      <c r="AL706" s="51"/>
    </row>
    <row r="707" spans="22:38" x14ac:dyDescent="0.35">
      <c r="V707" s="51"/>
      <c r="W707" s="51"/>
      <c r="Y707" s="51"/>
      <c r="Z707" s="51"/>
      <c r="AA707" s="51"/>
      <c r="AC707" s="51"/>
      <c r="AD707" s="51"/>
      <c r="AE707" s="51"/>
      <c r="AG707" s="51"/>
      <c r="AH707" s="51"/>
      <c r="AL707" s="51"/>
    </row>
    <row r="708" spans="22:38" x14ac:dyDescent="0.35">
      <c r="V708" s="51"/>
      <c r="W708" s="51"/>
      <c r="Y708" s="51"/>
      <c r="Z708" s="51"/>
      <c r="AA708" s="51"/>
      <c r="AC708" s="51"/>
      <c r="AD708" s="51"/>
      <c r="AE708" s="51"/>
      <c r="AG708" s="51"/>
      <c r="AH708" s="51"/>
      <c r="AL708" s="51"/>
    </row>
    <row r="709" spans="22:38" x14ac:dyDescent="0.35">
      <c r="V709" s="51"/>
      <c r="W709" s="51"/>
      <c r="Y709" s="51"/>
      <c r="Z709" s="51"/>
      <c r="AA709" s="51"/>
      <c r="AC709" s="51"/>
      <c r="AD709" s="51"/>
      <c r="AE709" s="51"/>
      <c r="AG709" s="51"/>
      <c r="AH709" s="51"/>
      <c r="AL709" s="51"/>
    </row>
    <row r="710" spans="22:38" x14ac:dyDescent="0.35">
      <c r="V710" s="51"/>
      <c r="W710" s="51"/>
      <c r="Y710" s="51"/>
      <c r="Z710" s="51"/>
      <c r="AA710" s="51"/>
      <c r="AC710" s="51"/>
      <c r="AD710" s="51"/>
      <c r="AE710" s="51"/>
      <c r="AG710" s="51"/>
      <c r="AH710" s="51"/>
      <c r="AL710" s="51"/>
    </row>
    <row r="711" spans="22:38" x14ac:dyDescent="0.35">
      <c r="V711" s="51"/>
      <c r="W711" s="51"/>
      <c r="Y711" s="51"/>
      <c r="Z711" s="51"/>
      <c r="AA711" s="51"/>
      <c r="AC711" s="51"/>
      <c r="AD711" s="51"/>
      <c r="AE711" s="51"/>
      <c r="AG711" s="51"/>
      <c r="AH711" s="51"/>
      <c r="AL711" s="51"/>
    </row>
    <row r="712" spans="22:38" x14ac:dyDescent="0.35">
      <c r="V712" s="51"/>
      <c r="W712" s="51"/>
      <c r="Y712" s="51"/>
      <c r="Z712" s="51"/>
      <c r="AA712" s="51"/>
      <c r="AC712" s="51"/>
      <c r="AD712" s="51"/>
      <c r="AE712" s="51"/>
      <c r="AG712" s="51"/>
      <c r="AH712" s="51"/>
      <c r="AL712" s="51"/>
    </row>
    <row r="713" spans="22:38" x14ac:dyDescent="0.35">
      <c r="V713" s="51"/>
      <c r="W713" s="51"/>
      <c r="Y713" s="51"/>
      <c r="Z713" s="51"/>
      <c r="AA713" s="51"/>
      <c r="AC713" s="51"/>
      <c r="AD713" s="51"/>
      <c r="AE713" s="51"/>
      <c r="AG713" s="51"/>
      <c r="AH713" s="51"/>
      <c r="AL713" s="51"/>
    </row>
    <row r="714" spans="22:38" x14ac:dyDescent="0.35">
      <c r="V714" s="51"/>
      <c r="W714" s="51"/>
      <c r="Y714" s="51"/>
      <c r="Z714" s="51"/>
      <c r="AA714" s="51"/>
      <c r="AC714" s="51"/>
      <c r="AD714" s="51"/>
      <c r="AE714" s="51"/>
      <c r="AG714" s="51"/>
      <c r="AH714" s="51"/>
      <c r="AL714" s="51"/>
    </row>
    <row r="715" spans="22:38" x14ac:dyDescent="0.35">
      <c r="V715" s="51"/>
      <c r="W715" s="51"/>
      <c r="Y715" s="51"/>
      <c r="Z715" s="51"/>
      <c r="AA715" s="51"/>
      <c r="AC715" s="51"/>
      <c r="AD715" s="51"/>
      <c r="AE715" s="51"/>
      <c r="AG715" s="51"/>
      <c r="AH715" s="51"/>
      <c r="AL715" s="51"/>
    </row>
    <row r="716" spans="22:38" x14ac:dyDescent="0.35">
      <c r="V716" s="51"/>
      <c r="W716" s="51"/>
      <c r="Y716" s="51"/>
      <c r="Z716" s="51"/>
      <c r="AA716" s="51"/>
      <c r="AC716" s="51"/>
      <c r="AD716" s="51"/>
      <c r="AE716" s="51"/>
      <c r="AG716" s="51"/>
      <c r="AH716" s="51"/>
      <c r="AL716" s="51"/>
    </row>
    <row r="717" spans="22:38" x14ac:dyDescent="0.35">
      <c r="V717" s="51"/>
      <c r="W717" s="51"/>
      <c r="Y717" s="51"/>
      <c r="Z717" s="51"/>
      <c r="AA717" s="51"/>
      <c r="AC717" s="51"/>
      <c r="AD717" s="51"/>
      <c r="AE717" s="51"/>
      <c r="AG717" s="51"/>
      <c r="AH717" s="51"/>
      <c r="AL717" s="51"/>
    </row>
    <row r="718" spans="22:38" x14ac:dyDescent="0.35">
      <c r="V718" s="51"/>
    </row>
    <row r="719" spans="22:38" x14ac:dyDescent="0.35">
      <c r="V719" s="51"/>
      <c r="W719" s="51"/>
      <c r="Y719" s="51"/>
      <c r="Z719" s="51"/>
      <c r="AA719" s="51"/>
      <c r="AC719" s="51"/>
      <c r="AD719" s="51"/>
      <c r="AE719" s="51"/>
      <c r="AG719" s="51"/>
      <c r="AH719" s="51"/>
      <c r="AL719" s="51"/>
    </row>
    <row r="720" spans="22:38" x14ac:dyDescent="0.35">
      <c r="V720" s="51"/>
    </row>
    <row r="721" spans="22:22" x14ac:dyDescent="0.35">
      <c r="V721" s="51"/>
    </row>
    <row r="722" spans="22:22" x14ac:dyDescent="0.35">
      <c r="V722" s="51"/>
    </row>
    <row r="723" spans="22:22" x14ac:dyDescent="0.35">
      <c r="V723" s="51"/>
    </row>
    <row r="724" spans="22:22" x14ac:dyDescent="0.35">
      <c r="V724" s="51"/>
    </row>
    <row r="725" spans="22:22" x14ac:dyDescent="0.35">
      <c r="V725" s="51"/>
    </row>
    <row r="726" spans="22:22" x14ac:dyDescent="0.35">
      <c r="V726" s="51"/>
    </row>
    <row r="727" spans="22:22" x14ac:dyDescent="0.35">
      <c r="V727" s="51"/>
    </row>
    <row r="728" spans="22:22" x14ac:dyDescent="0.35">
      <c r="V728" s="51"/>
    </row>
    <row r="729" spans="22:22" x14ac:dyDescent="0.35">
      <c r="V729" s="51"/>
    </row>
    <row r="730" spans="22:22" x14ac:dyDescent="0.35">
      <c r="V730" s="51"/>
    </row>
    <row r="731" spans="22:22" x14ac:dyDescent="0.35">
      <c r="V731" s="51"/>
    </row>
    <row r="732" spans="22:22" x14ac:dyDescent="0.35">
      <c r="V732" s="51"/>
    </row>
    <row r="733" spans="22:22" x14ac:dyDescent="0.35">
      <c r="V733" s="51"/>
    </row>
    <row r="734" spans="22:22" x14ac:dyDescent="0.35">
      <c r="V734" s="51"/>
    </row>
    <row r="735" spans="22:22" x14ac:dyDescent="0.35">
      <c r="V735" s="51"/>
    </row>
    <row r="736" spans="22:22" x14ac:dyDescent="0.35">
      <c r="V736" s="51"/>
    </row>
    <row r="738" spans="22:22" x14ac:dyDescent="0.35">
      <c r="V738" s="51"/>
    </row>
    <row r="767" spans="17:17" x14ac:dyDescent="0.35">
      <c r="Q767" s="66"/>
    </row>
    <row r="768" spans="17:17" x14ac:dyDescent="0.35">
      <c r="Q768" s="66"/>
    </row>
    <row r="769" spans="17:17" x14ac:dyDescent="0.35">
      <c r="Q769" s="66"/>
    </row>
    <row r="770" spans="17:17" x14ac:dyDescent="0.35">
      <c r="Q770" s="66"/>
    </row>
    <row r="771" spans="17:17" x14ac:dyDescent="0.35">
      <c r="Q771" s="66"/>
    </row>
    <row r="772" spans="17:17" x14ac:dyDescent="0.35">
      <c r="Q772" s="66"/>
    </row>
    <row r="773" spans="17:17" x14ac:dyDescent="0.35">
      <c r="Q773" s="66"/>
    </row>
    <row r="774" spans="17:17" x14ac:dyDescent="0.35">
      <c r="Q774" s="66"/>
    </row>
    <row r="775" spans="17:17" x14ac:dyDescent="0.35">
      <c r="Q775" s="53"/>
    </row>
    <row r="776" spans="17:17" x14ac:dyDescent="0.35">
      <c r="Q776" s="53"/>
    </row>
    <row r="777" spans="17:17" x14ac:dyDescent="0.35">
      <c r="Q777" s="53"/>
    </row>
    <row r="778" spans="17:17" x14ac:dyDescent="0.35">
      <c r="Q778" s="53"/>
    </row>
    <row r="779" spans="17:17" x14ac:dyDescent="0.35">
      <c r="Q779" s="53"/>
    </row>
    <row r="780" spans="17:17" x14ac:dyDescent="0.35">
      <c r="Q780" s="53"/>
    </row>
    <row r="781" spans="17:17" x14ac:dyDescent="0.35">
      <c r="Q781" s="53"/>
    </row>
    <row r="782" spans="17:17" x14ac:dyDescent="0.35">
      <c r="Q782" s="53"/>
    </row>
    <row r="783" spans="17:17" x14ac:dyDescent="0.35">
      <c r="Q783" s="53"/>
    </row>
    <row r="784" spans="17:17" x14ac:dyDescent="0.35">
      <c r="Q784" s="53"/>
    </row>
    <row r="785" spans="17:17" x14ac:dyDescent="0.35">
      <c r="Q785" s="5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F16" sqref="F16"/>
    </sheetView>
  </sheetViews>
  <sheetFormatPr defaultColWidth="9.1796875" defaultRowHeight="14.5" x14ac:dyDescent="0.35"/>
  <cols>
    <col min="1" max="1" width="41.81640625" style="5" customWidth="1"/>
    <col min="2" max="2" width="15" style="78" bestFit="1" customWidth="1"/>
    <col min="3" max="3" width="12.1796875" style="11" bestFit="1" customWidth="1"/>
    <col min="4" max="4" width="18.1796875" style="11" customWidth="1"/>
    <col min="5" max="5" width="14.81640625" style="11" customWidth="1"/>
    <col min="6" max="6" width="11.54296875" style="11" customWidth="1"/>
    <col min="7" max="7" width="15.1796875" style="81" bestFit="1" customWidth="1"/>
    <col min="8" max="8" width="9.26953125" bestFit="1" customWidth="1"/>
    <col min="9" max="9" width="26.1796875" customWidth="1"/>
    <col min="10" max="10" width="14.81640625" customWidth="1"/>
    <col min="11" max="11" width="10.1796875" bestFit="1" customWidth="1"/>
    <col min="12" max="12" width="12.1796875" bestFit="1" customWidth="1"/>
    <col min="13" max="13" width="15" style="1" bestFit="1" customWidth="1"/>
  </cols>
  <sheetData>
    <row r="1" spans="1:14" x14ac:dyDescent="0.35">
      <c r="A1" s="4" t="s">
        <v>16</v>
      </c>
      <c r="B1" s="77" t="s">
        <v>38</v>
      </c>
      <c r="C1" s="12" t="s">
        <v>66</v>
      </c>
      <c r="D1" s="13" t="s">
        <v>67</v>
      </c>
      <c r="E1" s="14" t="s">
        <v>68</v>
      </c>
      <c r="F1" s="15" t="s">
        <v>69</v>
      </c>
      <c r="G1" s="80" t="s">
        <v>40</v>
      </c>
      <c r="H1" s="12" t="s">
        <v>66</v>
      </c>
      <c r="I1" s="13" t="s">
        <v>67</v>
      </c>
      <c r="J1" s="14" t="s">
        <v>68</v>
      </c>
      <c r="K1" s="15" t="s">
        <v>69</v>
      </c>
      <c r="L1" s="1" t="s">
        <v>39</v>
      </c>
      <c r="M1" s="1" t="s">
        <v>75</v>
      </c>
    </row>
    <row r="2" spans="1:14" x14ac:dyDescent="0.35">
      <c r="A2" s="6" t="s">
        <v>23</v>
      </c>
      <c r="B2" s="78">
        <v>29862.627156462342</v>
      </c>
      <c r="C2" s="18">
        <v>490194</v>
      </c>
      <c r="D2" s="78">
        <v>29862.63</v>
      </c>
      <c r="E2" s="19">
        <v>43525</v>
      </c>
      <c r="F2" s="19"/>
      <c r="G2" s="78"/>
      <c r="H2" s="18">
        <v>490194</v>
      </c>
      <c r="I2" s="78">
        <v>5605</v>
      </c>
      <c r="J2" s="19">
        <v>43525</v>
      </c>
      <c r="K2" s="19"/>
      <c r="L2" s="7"/>
      <c r="M2" s="82">
        <f>SUM(D2,I2)</f>
        <v>35467.630000000005</v>
      </c>
    </row>
    <row r="3" spans="1:14" x14ac:dyDescent="0.35">
      <c r="A3" s="8" t="s">
        <v>24</v>
      </c>
      <c r="B3" s="78">
        <v>112813.28552552953</v>
      </c>
      <c r="C3" s="83" t="s">
        <v>369</v>
      </c>
      <c r="D3" s="83" t="s">
        <v>369</v>
      </c>
      <c r="E3" s="83" t="s">
        <v>369</v>
      </c>
      <c r="F3" s="85"/>
      <c r="G3" s="78"/>
      <c r="H3" s="18">
        <v>490195</v>
      </c>
      <c r="I3" s="78">
        <v>5605</v>
      </c>
      <c r="J3" s="19">
        <v>43525</v>
      </c>
      <c r="K3" s="19"/>
      <c r="L3" s="7"/>
      <c r="M3" s="82">
        <f t="shared" ref="M3:M18" si="0">SUM(D3,I3)</f>
        <v>5605</v>
      </c>
    </row>
    <row r="4" spans="1:14" x14ac:dyDescent="0.35">
      <c r="A4" s="6" t="s">
        <v>25</v>
      </c>
      <c r="B4" s="78">
        <v>101740.0475590502</v>
      </c>
      <c r="C4" s="18">
        <v>490196</v>
      </c>
      <c r="D4" s="78">
        <v>101740.05</v>
      </c>
      <c r="E4" s="19">
        <v>43525</v>
      </c>
      <c r="F4" s="19"/>
      <c r="G4" s="78"/>
      <c r="H4" s="18">
        <v>490196</v>
      </c>
      <c r="I4" s="78">
        <v>5605</v>
      </c>
      <c r="J4" s="19">
        <v>43525</v>
      </c>
      <c r="K4" s="19"/>
      <c r="L4" s="7"/>
      <c r="M4" s="82">
        <f t="shared" si="0"/>
        <v>107345.05</v>
      </c>
    </row>
    <row r="5" spans="1:14" x14ac:dyDescent="0.35">
      <c r="A5" s="8" t="s">
        <v>26</v>
      </c>
      <c r="B5" s="78">
        <v>28322.01848874351</v>
      </c>
      <c r="C5" s="18">
        <v>490197</v>
      </c>
      <c r="D5" s="78">
        <v>28322.02</v>
      </c>
      <c r="E5" s="85">
        <v>43525</v>
      </c>
      <c r="F5" s="19"/>
      <c r="G5" s="78"/>
      <c r="H5" s="18">
        <v>490197</v>
      </c>
      <c r="I5" s="78">
        <v>5605</v>
      </c>
      <c r="J5" s="19">
        <v>43525</v>
      </c>
      <c r="K5" s="19"/>
      <c r="L5" s="7"/>
      <c r="M5" s="82">
        <f t="shared" si="0"/>
        <v>33927.020000000004</v>
      </c>
    </row>
    <row r="6" spans="1:14" x14ac:dyDescent="0.35">
      <c r="A6" s="8" t="s">
        <v>27</v>
      </c>
      <c r="B6" s="78">
        <v>46846.200283501319</v>
      </c>
      <c r="C6" s="18">
        <v>490198</v>
      </c>
      <c r="D6" s="78">
        <v>46846.2</v>
      </c>
      <c r="E6" s="19">
        <v>43525</v>
      </c>
      <c r="F6" s="19"/>
      <c r="G6" s="78"/>
      <c r="H6" s="18">
        <v>490198</v>
      </c>
      <c r="I6" s="78">
        <v>5605</v>
      </c>
      <c r="J6" s="19">
        <v>43525</v>
      </c>
      <c r="K6" s="19"/>
      <c r="L6" s="7"/>
      <c r="M6" s="82">
        <f t="shared" si="0"/>
        <v>52451.199999999997</v>
      </c>
    </row>
    <row r="7" spans="1:14" x14ac:dyDescent="0.35">
      <c r="A7" s="8" t="s">
        <v>28</v>
      </c>
      <c r="B7" s="78">
        <v>18044.860289228734</v>
      </c>
      <c r="C7" s="18">
        <v>490199</v>
      </c>
      <c r="D7" s="78">
        <v>18044.86</v>
      </c>
      <c r="E7" s="19">
        <v>43525</v>
      </c>
      <c r="F7" s="19"/>
      <c r="G7" s="78"/>
      <c r="H7" s="18">
        <v>490199</v>
      </c>
      <c r="I7" s="78">
        <v>5605</v>
      </c>
      <c r="J7" s="19">
        <v>43525</v>
      </c>
      <c r="K7" s="19"/>
      <c r="L7" s="7"/>
      <c r="M7" s="82">
        <f t="shared" si="0"/>
        <v>23649.86</v>
      </c>
    </row>
    <row r="8" spans="1:14" x14ac:dyDescent="0.35">
      <c r="A8" s="8" t="s">
        <v>29</v>
      </c>
      <c r="B8" s="78">
        <v>128869.41785933921</v>
      </c>
      <c r="C8" s="18">
        <v>490200</v>
      </c>
      <c r="D8" s="78">
        <v>128869.42</v>
      </c>
      <c r="E8" s="19">
        <v>43525</v>
      </c>
      <c r="F8" s="19"/>
      <c r="G8" s="78"/>
      <c r="H8" s="18">
        <v>490200</v>
      </c>
      <c r="I8" s="78">
        <v>5605</v>
      </c>
      <c r="J8" s="19">
        <v>43525</v>
      </c>
      <c r="K8" s="19"/>
      <c r="L8" s="7"/>
      <c r="M8" s="82">
        <f t="shared" si="0"/>
        <v>134474.41999999998</v>
      </c>
    </row>
    <row r="9" spans="1:14" x14ac:dyDescent="0.35">
      <c r="A9" s="6" t="s">
        <v>71</v>
      </c>
      <c r="B9" s="78">
        <v>78595.301204929259</v>
      </c>
      <c r="C9" s="18">
        <v>490201</v>
      </c>
      <c r="D9" s="78">
        <v>78595.3</v>
      </c>
      <c r="E9" s="19">
        <v>43525</v>
      </c>
      <c r="F9" s="19"/>
      <c r="G9" s="78"/>
      <c r="H9" s="18">
        <v>490201</v>
      </c>
      <c r="I9" s="78">
        <v>5605</v>
      </c>
      <c r="J9" s="19">
        <v>43525</v>
      </c>
      <c r="K9" s="19"/>
      <c r="L9" s="7"/>
      <c r="M9" s="82">
        <f t="shared" si="0"/>
        <v>84200.3</v>
      </c>
    </row>
    <row r="10" spans="1:14" ht="29" x14ac:dyDescent="0.35">
      <c r="A10" s="8" t="s">
        <v>30</v>
      </c>
      <c r="B10" s="78">
        <v>79592.197412825684</v>
      </c>
      <c r="C10" s="18">
        <v>490202</v>
      </c>
      <c r="D10" s="78">
        <v>79592.2</v>
      </c>
      <c r="E10" s="19">
        <v>43525</v>
      </c>
      <c r="F10" s="19"/>
      <c r="G10" s="78"/>
      <c r="H10" s="18">
        <v>490202</v>
      </c>
      <c r="I10" s="78">
        <v>5605</v>
      </c>
      <c r="J10" s="19">
        <v>43525</v>
      </c>
      <c r="K10" s="19"/>
      <c r="L10" s="7"/>
      <c r="M10" s="82">
        <f t="shared" si="0"/>
        <v>85197.2</v>
      </c>
    </row>
    <row r="11" spans="1:14" x14ac:dyDescent="0.35">
      <c r="A11" s="8" t="s">
        <v>31</v>
      </c>
      <c r="B11" s="78">
        <v>34425.064829511532</v>
      </c>
      <c r="C11" s="18">
        <v>490203</v>
      </c>
      <c r="D11" s="78">
        <v>34425.06</v>
      </c>
      <c r="E11" s="19">
        <v>43525</v>
      </c>
      <c r="F11" s="19"/>
      <c r="G11" s="78"/>
      <c r="H11" s="18">
        <v>490203</v>
      </c>
      <c r="I11" s="78">
        <v>5605</v>
      </c>
      <c r="J11" s="19">
        <v>43525</v>
      </c>
      <c r="K11" s="19"/>
      <c r="L11" s="7"/>
      <c r="M11" s="82">
        <f t="shared" si="0"/>
        <v>40030.06</v>
      </c>
      <c r="N11" s="21"/>
    </row>
    <row r="12" spans="1:14" x14ac:dyDescent="0.35">
      <c r="A12" s="8" t="s">
        <v>32</v>
      </c>
      <c r="B12" s="78">
        <v>48093.994424002063</v>
      </c>
      <c r="C12" s="18">
        <v>490204</v>
      </c>
      <c r="D12" s="78">
        <v>48093.99</v>
      </c>
      <c r="E12" s="19">
        <v>43525</v>
      </c>
      <c r="F12" s="19"/>
      <c r="G12" s="78"/>
      <c r="H12" s="18">
        <v>490204</v>
      </c>
      <c r="I12" s="78">
        <v>5605</v>
      </c>
      <c r="J12" s="19">
        <v>43525</v>
      </c>
      <c r="K12" s="19"/>
      <c r="L12" s="7"/>
      <c r="M12" s="82">
        <f t="shared" si="0"/>
        <v>53698.99</v>
      </c>
    </row>
    <row r="13" spans="1:14" x14ac:dyDescent="0.35">
      <c r="A13" s="8" t="s">
        <v>33</v>
      </c>
      <c r="B13" s="78">
        <v>242094.81062271906</v>
      </c>
      <c r="C13" s="18">
        <v>490205</v>
      </c>
      <c r="D13" s="78">
        <v>240003.81</v>
      </c>
      <c r="E13" s="19">
        <v>43525</v>
      </c>
      <c r="F13" s="19"/>
      <c r="G13" s="78"/>
      <c r="H13" s="18">
        <v>490205</v>
      </c>
      <c r="I13" s="78">
        <v>5605</v>
      </c>
      <c r="J13" s="19">
        <v>43525</v>
      </c>
      <c r="K13" s="19"/>
      <c r="L13" s="7"/>
      <c r="M13" s="82">
        <f t="shared" si="0"/>
        <v>245608.81</v>
      </c>
    </row>
    <row r="14" spans="1:14" x14ac:dyDescent="0.35">
      <c r="A14" s="8" t="s">
        <v>34</v>
      </c>
      <c r="B14" s="78">
        <v>25243.673152935968</v>
      </c>
      <c r="C14" s="18">
        <v>490206</v>
      </c>
      <c r="D14" s="113">
        <v>25234.67</v>
      </c>
      <c r="E14" s="19">
        <v>43525</v>
      </c>
      <c r="F14" s="19"/>
      <c r="G14" s="78"/>
      <c r="H14" s="18">
        <v>490206</v>
      </c>
      <c r="I14" s="78">
        <v>5605</v>
      </c>
      <c r="J14" s="19">
        <v>43525</v>
      </c>
      <c r="K14" s="19"/>
      <c r="L14" s="7"/>
      <c r="M14" s="82">
        <f t="shared" si="0"/>
        <v>30839.67</v>
      </c>
    </row>
    <row r="15" spans="1:14" x14ac:dyDescent="0.35">
      <c r="A15" s="8" t="s">
        <v>35</v>
      </c>
      <c r="B15" s="78">
        <v>57476.95244149286</v>
      </c>
      <c r="C15" s="18">
        <v>490207</v>
      </c>
      <c r="D15" s="78">
        <v>57476.95</v>
      </c>
      <c r="E15" s="19">
        <v>43525</v>
      </c>
      <c r="F15" s="19"/>
      <c r="G15" s="78"/>
      <c r="H15" s="18">
        <v>490207</v>
      </c>
      <c r="I15" s="78">
        <v>5605</v>
      </c>
      <c r="J15" s="19">
        <v>43525</v>
      </c>
      <c r="K15" s="19"/>
      <c r="L15" s="7"/>
      <c r="M15" s="82">
        <f t="shared" si="0"/>
        <v>63081.95</v>
      </c>
    </row>
    <row r="16" spans="1:14" x14ac:dyDescent="0.35">
      <c r="A16" s="8" t="s">
        <v>36</v>
      </c>
      <c r="B16" s="78">
        <v>58408.290915479964</v>
      </c>
      <c r="C16" s="18">
        <v>490208</v>
      </c>
      <c r="D16" s="78">
        <v>58408.29</v>
      </c>
      <c r="E16" s="19">
        <v>43525</v>
      </c>
      <c r="F16" s="19"/>
      <c r="G16" s="78"/>
      <c r="H16" s="18">
        <v>490208</v>
      </c>
      <c r="I16" s="78">
        <v>5605</v>
      </c>
      <c r="J16" s="19">
        <v>43525</v>
      </c>
      <c r="K16" s="19"/>
      <c r="L16" s="7"/>
      <c r="M16" s="82">
        <f t="shared" si="0"/>
        <v>64013.29</v>
      </c>
    </row>
    <row r="17" spans="1:13" ht="29" x14ac:dyDescent="0.35">
      <c r="A17" s="9" t="s">
        <v>37</v>
      </c>
      <c r="B17" s="78">
        <v>59571.25783424874</v>
      </c>
      <c r="C17" s="18">
        <v>490209</v>
      </c>
      <c r="D17" s="78">
        <v>59571.26</v>
      </c>
      <c r="E17" s="19">
        <v>43525</v>
      </c>
      <c r="F17" s="19"/>
      <c r="G17" s="78"/>
      <c r="H17" s="18">
        <v>490209</v>
      </c>
      <c r="I17" s="78">
        <v>5605</v>
      </c>
      <c r="J17" s="19">
        <v>43525</v>
      </c>
      <c r="K17" s="19"/>
      <c r="L17" s="7"/>
      <c r="M17" s="82">
        <f t="shared" si="0"/>
        <v>65176.26</v>
      </c>
    </row>
    <row r="18" spans="1:13" x14ac:dyDescent="0.35">
      <c r="A18" s="86" t="s">
        <v>105</v>
      </c>
      <c r="B18" s="84" t="s">
        <v>370</v>
      </c>
      <c r="C18" s="18">
        <v>490249</v>
      </c>
      <c r="D18" s="78">
        <v>2091</v>
      </c>
      <c r="E18" s="19">
        <v>43539</v>
      </c>
      <c r="F18" s="19"/>
      <c r="G18" s="78"/>
      <c r="H18" s="87"/>
      <c r="I18" s="84"/>
      <c r="J18" s="85"/>
      <c r="K18" s="85"/>
      <c r="L18" s="7"/>
      <c r="M18" s="82">
        <f t="shared" si="0"/>
        <v>2091</v>
      </c>
    </row>
    <row r="19" spans="1:13" x14ac:dyDescent="0.35">
      <c r="B19" s="78">
        <f>SUM(B2:B18)</f>
        <v>1149999.9999999998</v>
      </c>
      <c r="D19" s="78">
        <f>SUM(D2:D18,D50)</f>
        <v>1149991</v>
      </c>
      <c r="H19" s="7"/>
      <c r="I19" s="78">
        <f>SUM(I2:I18)</f>
        <v>89680</v>
      </c>
      <c r="J19" s="7"/>
      <c r="K19" s="7"/>
      <c r="L19" s="7"/>
      <c r="M19" s="17">
        <f>SUM(M2:M18)</f>
        <v>1126857.71</v>
      </c>
    </row>
    <row r="22" spans="1:13" x14ac:dyDescent="0.35">
      <c r="A22" s="3" t="s">
        <v>74</v>
      </c>
      <c r="C22" s="12" t="s">
        <v>66</v>
      </c>
      <c r="D22" s="13" t="s">
        <v>67</v>
      </c>
      <c r="E22" s="14" t="s">
        <v>68</v>
      </c>
      <c r="F22" s="15" t="s">
        <v>69</v>
      </c>
    </row>
    <row r="23" spans="1:13" x14ac:dyDescent="0.35">
      <c r="A23" s="10" t="s">
        <v>41</v>
      </c>
      <c r="C23" s="18">
        <v>490210</v>
      </c>
      <c r="D23" s="78">
        <v>249</v>
      </c>
      <c r="E23" s="19">
        <v>43525</v>
      </c>
      <c r="F23" s="19"/>
    </row>
    <row r="24" spans="1:13" x14ac:dyDescent="0.35">
      <c r="A24" s="10" t="s">
        <v>42</v>
      </c>
      <c r="C24" s="18">
        <v>490211</v>
      </c>
      <c r="D24" s="78">
        <v>5108</v>
      </c>
      <c r="E24" s="19">
        <v>43525</v>
      </c>
      <c r="F24" s="85"/>
    </row>
    <row r="25" spans="1:13" x14ac:dyDescent="0.35">
      <c r="A25" s="10" t="s">
        <v>43</v>
      </c>
      <c r="C25" s="18">
        <v>490212</v>
      </c>
      <c r="D25" s="78">
        <v>227</v>
      </c>
      <c r="E25" s="19">
        <v>43525</v>
      </c>
      <c r="F25" s="19"/>
      <c r="I25" s="16" t="s">
        <v>72</v>
      </c>
      <c r="J25" s="16">
        <f>SUMIF(F2:F18,"&lt;&gt;",D2:D18)</f>
        <v>0</v>
      </c>
    </row>
    <row r="26" spans="1:13" x14ac:dyDescent="0.35">
      <c r="A26" s="10" t="s">
        <v>44</v>
      </c>
      <c r="C26" s="18">
        <v>490213</v>
      </c>
      <c r="D26" s="78">
        <v>2660</v>
      </c>
      <c r="E26" s="19">
        <v>43525</v>
      </c>
      <c r="F26" s="19"/>
      <c r="I26" s="16" t="s">
        <v>40</v>
      </c>
      <c r="J26" s="16">
        <f>SUMIF(K2:K17,"&lt;&gt;",I2:I17)</f>
        <v>0</v>
      </c>
    </row>
    <row r="27" spans="1:13" x14ac:dyDescent="0.35">
      <c r="A27" s="10" t="s">
        <v>45</v>
      </c>
      <c r="C27" s="18">
        <v>490214</v>
      </c>
      <c r="D27" s="78">
        <v>754</v>
      </c>
      <c r="E27" s="19">
        <v>43525</v>
      </c>
      <c r="F27" s="19"/>
      <c r="I27" s="16" t="s">
        <v>73</v>
      </c>
      <c r="J27" s="16">
        <f>SUMIF(F23:F49,"&lt;&gt;",D23:D49)</f>
        <v>0</v>
      </c>
    </row>
    <row r="28" spans="1:13" x14ac:dyDescent="0.35">
      <c r="A28" s="10" t="s">
        <v>46</v>
      </c>
      <c r="C28" s="18">
        <v>490215</v>
      </c>
      <c r="D28" s="78">
        <v>720</v>
      </c>
      <c r="E28" s="19">
        <v>43525</v>
      </c>
      <c r="F28" s="19"/>
      <c r="I28" s="17" t="s">
        <v>70</v>
      </c>
      <c r="J28" s="17">
        <f>SUM(J25:J27)</f>
        <v>0</v>
      </c>
    </row>
    <row r="29" spans="1:13" x14ac:dyDescent="0.35">
      <c r="A29" s="10" t="s">
        <v>47</v>
      </c>
      <c r="C29" s="18">
        <v>490216</v>
      </c>
      <c r="D29" s="78">
        <v>2585</v>
      </c>
      <c r="E29" s="19">
        <v>43525</v>
      </c>
      <c r="F29" s="19"/>
    </row>
    <row r="30" spans="1:13" x14ac:dyDescent="0.35">
      <c r="A30" s="10" t="s">
        <v>48</v>
      </c>
      <c r="C30" s="18">
        <v>490217</v>
      </c>
      <c r="D30" s="78">
        <v>1708</v>
      </c>
      <c r="E30" s="19">
        <v>43525</v>
      </c>
      <c r="F30" s="19"/>
    </row>
    <row r="31" spans="1:13" x14ac:dyDescent="0.35">
      <c r="A31" s="10" t="s">
        <v>49</v>
      </c>
      <c r="C31" s="18">
        <v>490218</v>
      </c>
      <c r="D31" s="78">
        <v>1379</v>
      </c>
      <c r="E31" s="19">
        <v>43525</v>
      </c>
      <c r="F31" s="19"/>
    </row>
    <row r="32" spans="1:13" x14ac:dyDescent="0.35">
      <c r="A32" s="10" t="s">
        <v>50</v>
      </c>
      <c r="C32" s="18">
        <v>490219</v>
      </c>
      <c r="D32" s="78">
        <v>527</v>
      </c>
      <c r="E32" s="19">
        <v>43525</v>
      </c>
      <c r="F32" s="19"/>
    </row>
    <row r="33" spans="1:6" x14ac:dyDescent="0.35">
      <c r="A33" s="10" t="s">
        <v>51</v>
      </c>
      <c r="C33" s="18">
        <v>490220</v>
      </c>
      <c r="D33" s="78">
        <v>1250</v>
      </c>
      <c r="E33" s="19">
        <v>43525</v>
      </c>
      <c r="F33" s="19"/>
    </row>
    <row r="34" spans="1:6" x14ac:dyDescent="0.35">
      <c r="A34" s="10" t="s">
        <v>52</v>
      </c>
      <c r="C34" s="18">
        <v>490221</v>
      </c>
      <c r="D34" s="78">
        <v>4571</v>
      </c>
      <c r="E34" s="19">
        <v>43525</v>
      </c>
      <c r="F34" s="19"/>
    </row>
    <row r="35" spans="1:6" x14ac:dyDescent="0.35">
      <c r="A35" s="10" t="s">
        <v>53</v>
      </c>
      <c r="C35" s="18">
        <v>490222</v>
      </c>
      <c r="D35" s="78">
        <v>2648</v>
      </c>
      <c r="E35" s="19">
        <v>43525</v>
      </c>
      <c r="F35" s="19"/>
    </row>
    <row r="36" spans="1:6" x14ac:dyDescent="0.35">
      <c r="A36" s="10" t="s">
        <v>54</v>
      </c>
      <c r="C36" s="18">
        <v>490223</v>
      </c>
      <c r="D36" s="78">
        <v>3100</v>
      </c>
      <c r="E36" s="19">
        <v>43525</v>
      </c>
      <c r="F36" s="19"/>
    </row>
    <row r="37" spans="1:6" x14ac:dyDescent="0.35">
      <c r="A37" s="10" t="s">
        <v>55</v>
      </c>
      <c r="C37" s="18">
        <v>490224</v>
      </c>
      <c r="D37" s="78">
        <v>4872</v>
      </c>
      <c r="E37" s="19">
        <v>43525</v>
      </c>
      <c r="F37" s="19"/>
    </row>
    <row r="38" spans="1:6" x14ac:dyDescent="0.35">
      <c r="A38" s="10" t="s">
        <v>56</v>
      </c>
      <c r="C38" s="18">
        <v>490225</v>
      </c>
      <c r="D38" s="78">
        <v>1193</v>
      </c>
      <c r="E38" s="19">
        <v>43525</v>
      </c>
      <c r="F38" s="19"/>
    </row>
    <row r="39" spans="1:6" x14ac:dyDescent="0.35">
      <c r="A39" s="10" t="s">
        <v>57</v>
      </c>
      <c r="C39" s="18">
        <v>490226</v>
      </c>
      <c r="D39" s="78">
        <v>2921</v>
      </c>
      <c r="E39" s="19">
        <v>43525</v>
      </c>
      <c r="F39" s="19"/>
    </row>
    <row r="40" spans="1:6" x14ac:dyDescent="0.35">
      <c r="A40" s="10" t="s">
        <v>58</v>
      </c>
      <c r="C40" s="18">
        <v>490227</v>
      </c>
      <c r="D40" s="78">
        <v>444</v>
      </c>
      <c r="E40" s="19">
        <v>43525</v>
      </c>
      <c r="F40" s="19"/>
    </row>
    <row r="41" spans="1:6" x14ac:dyDescent="0.35">
      <c r="A41" s="10" t="s">
        <v>59</v>
      </c>
      <c r="C41" s="18">
        <v>490228</v>
      </c>
      <c r="D41" s="78">
        <v>3063</v>
      </c>
      <c r="E41" s="19">
        <v>43525</v>
      </c>
      <c r="F41" s="19"/>
    </row>
    <row r="42" spans="1:6" x14ac:dyDescent="0.35">
      <c r="A42" s="10" t="s">
        <v>60</v>
      </c>
      <c r="C42" s="18">
        <v>490229</v>
      </c>
      <c r="D42" s="78">
        <v>2633</v>
      </c>
      <c r="E42" s="19">
        <v>43525</v>
      </c>
      <c r="F42" s="19"/>
    </row>
    <row r="43" spans="1:6" x14ac:dyDescent="0.35">
      <c r="A43" s="10" t="s">
        <v>61</v>
      </c>
      <c r="C43" s="18">
        <v>490230</v>
      </c>
      <c r="D43" s="78">
        <v>492</v>
      </c>
      <c r="E43" s="19">
        <v>43525</v>
      </c>
      <c r="F43" s="19"/>
    </row>
    <row r="44" spans="1:6" x14ac:dyDescent="0.35">
      <c r="A44" s="10" t="s">
        <v>61</v>
      </c>
      <c r="C44" s="18">
        <v>490231</v>
      </c>
      <c r="D44" s="78">
        <v>492</v>
      </c>
      <c r="E44" s="19">
        <v>43525</v>
      </c>
      <c r="F44" s="19"/>
    </row>
    <row r="45" spans="1:6" x14ac:dyDescent="0.35">
      <c r="A45" s="10" t="s">
        <v>61</v>
      </c>
      <c r="C45" s="87" t="s">
        <v>371</v>
      </c>
      <c r="D45" s="78">
        <v>-492</v>
      </c>
      <c r="E45" s="19">
        <v>43599</v>
      </c>
      <c r="F45" s="19"/>
    </row>
    <row r="46" spans="1:6" x14ac:dyDescent="0.35">
      <c r="A46" s="10" t="s">
        <v>62</v>
      </c>
      <c r="C46" s="18">
        <v>490246</v>
      </c>
      <c r="D46" s="78">
        <v>3728</v>
      </c>
      <c r="E46" s="19">
        <v>43525</v>
      </c>
      <c r="F46" s="19"/>
    </row>
    <row r="47" spans="1:6" x14ac:dyDescent="0.35">
      <c r="A47" s="10" t="s">
        <v>63</v>
      </c>
      <c r="C47" s="18">
        <v>490232</v>
      </c>
      <c r="D47" s="78">
        <v>10921</v>
      </c>
      <c r="E47" s="19">
        <v>43525</v>
      </c>
      <c r="F47" s="19"/>
    </row>
    <row r="48" spans="1:6" x14ac:dyDescent="0.35">
      <c r="A48" s="10" t="s">
        <v>64</v>
      </c>
      <c r="C48" s="18">
        <v>490233</v>
      </c>
      <c r="D48" s="78">
        <v>2006</v>
      </c>
      <c r="E48" s="19">
        <v>43525</v>
      </c>
      <c r="F48" s="19"/>
    </row>
    <row r="49" spans="1:7" x14ac:dyDescent="0.35">
      <c r="A49" s="10" t="s">
        <v>65</v>
      </c>
      <c r="C49" s="18">
        <v>490195</v>
      </c>
      <c r="D49" s="78">
        <v>53054.29</v>
      </c>
      <c r="E49" s="19">
        <v>43525</v>
      </c>
      <c r="F49" s="19"/>
    </row>
    <row r="50" spans="1:7" s="1" customFormat="1" x14ac:dyDescent="0.35">
      <c r="A50" s="3" t="s">
        <v>39</v>
      </c>
      <c r="B50" s="79"/>
      <c r="C50" s="2"/>
      <c r="D50" s="79">
        <f>SUM(D23:D49)</f>
        <v>112813.29000000001</v>
      </c>
      <c r="E50" s="2"/>
      <c r="F50" s="2"/>
      <c r="G50" s="82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E1" zoomScale="90" zoomScaleNormal="90" workbookViewId="0">
      <selection activeCell="I22" sqref="I22"/>
    </sheetView>
  </sheetViews>
  <sheetFormatPr defaultRowHeight="14.5" x14ac:dyDescent="0.35"/>
  <cols>
    <col min="1" max="1" width="30.26953125" bestFit="1" customWidth="1"/>
    <col min="2" max="2" width="12" bestFit="1" customWidth="1"/>
    <col min="3" max="3" width="11.453125" customWidth="1"/>
    <col min="4" max="4" width="11.453125" style="20" bestFit="1" customWidth="1"/>
    <col min="5" max="5" width="3.81640625" customWidth="1"/>
    <col min="6" max="6" width="24" bestFit="1" customWidth="1"/>
    <col min="7" max="7" width="12" bestFit="1" customWidth="1"/>
    <col min="8" max="8" width="9.54296875" style="92" bestFit="1" customWidth="1"/>
    <col min="9" max="9" width="10.453125" customWidth="1"/>
    <col min="11" max="11" width="28.453125" bestFit="1" customWidth="1"/>
    <col min="12" max="12" width="11.1796875" bestFit="1" customWidth="1"/>
    <col min="14" max="14" width="10.54296875" bestFit="1" customWidth="1"/>
    <col min="16" max="16" width="28.453125" bestFit="1" customWidth="1"/>
    <col min="17" max="17" width="11.1796875" bestFit="1" customWidth="1"/>
    <col min="19" max="19" width="10.54296875" bestFit="1" customWidth="1"/>
  </cols>
  <sheetData>
    <row r="1" spans="1:19" x14ac:dyDescent="0.35">
      <c r="A1" s="38" t="s">
        <v>100</v>
      </c>
      <c r="B1" s="38"/>
      <c r="C1" s="1" t="s">
        <v>108</v>
      </c>
      <c r="D1" s="94" t="s">
        <v>109</v>
      </c>
      <c r="E1" s="39"/>
      <c r="F1" s="93" t="s">
        <v>110</v>
      </c>
      <c r="G1" s="38"/>
      <c r="H1" s="91" t="s">
        <v>108</v>
      </c>
      <c r="I1" s="1" t="s">
        <v>109</v>
      </c>
      <c r="K1" s="93" t="s">
        <v>390</v>
      </c>
      <c r="L1" s="38"/>
      <c r="M1" s="91" t="s">
        <v>108</v>
      </c>
      <c r="N1" s="1" t="s">
        <v>109</v>
      </c>
      <c r="P1" s="93" t="s">
        <v>274</v>
      </c>
      <c r="Q1" s="38"/>
      <c r="R1" s="91" t="s">
        <v>108</v>
      </c>
      <c r="S1" s="1" t="s">
        <v>109</v>
      </c>
    </row>
    <row r="2" spans="1:19" x14ac:dyDescent="0.35">
      <c r="A2" t="s">
        <v>469</v>
      </c>
      <c r="B2" s="55">
        <v>12000</v>
      </c>
      <c r="C2">
        <v>490619</v>
      </c>
      <c r="D2" s="20">
        <v>43643</v>
      </c>
      <c r="F2" t="s">
        <v>372</v>
      </c>
      <c r="G2" s="55">
        <v>12000</v>
      </c>
      <c r="H2" s="92">
        <v>490257</v>
      </c>
      <c r="I2" s="20">
        <v>43545</v>
      </c>
      <c r="K2" t="s">
        <v>276</v>
      </c>
      <c r="L2" s="55">
        <v>961</v>
      </c>
      <c r="M2" s="92">
        <v>490147</v>
      </c>
      <c r="N2" s="20">
        <v>43510</v>
      </c>
      <c r="P2" t="s">
        <v>275</v>
      </c>
      <c r="Q2" s="55">
        <v>6600.67</v>
      </c>
      <c r="R2" s="92">
        <v>490114</v>
      </c>
      <c r="S2" s="20">
        <v>43502</v>
      </c>
    </row>
    <row r="3" spans="1:19" x14ac:dyDescent="0.35">
      <c r="B3" s="16"/>
      <c r="G3" s="16"/>
      <c r="K3" t="s">
        <v>277</v>
      </c>
      <c r="L3" s="55">
        <v>1521</v>
      </c>
      <c r="M3" s="92">
        <v>490148</v>
      </c>
      <c r="N3" s="20">
        <v>43510</v>
      </c>
      <c r="P3" t="s">
        <v>389</v>
      </c>
      <c r="Q3" s="55">
        <v>691.07</v>
      </c>
      <c r="R3" s="92">
        <v>490441</v>
      </c>
      <c r="S3" s="20">
        <v>43602</v>
      </c>
    </row>
    <row r="4" spans="1:19" x14ac:dyDescent="0.35">
      <c r="B4" s="16"/>
      <c r="G4" s="16"/>
      <c r="K4" t="s">
        <v>278</v>
      </c>
      <c r="L4" s="55">
        <v>2779</v>
      </c>
      <c r="M4" s="92">
        <v>490149</v>
      </c>
      <c r="N4" s="20">
        <v>43510</v>
      </c>
      <c r="Q4" s="55"/>
      <c r="R4" s="92"/>
      <c r="S4" s="20"/>
    </row>
    <row r="5" spans="1:19" x14ac:dyDescent="0.35">
      <c r="B5" s="16"/>
      <c r="G5" s="16"/>
      <c r="K5" t="s">
        <v>279</v>
      </c>
      <c r="L5" s="55">
        <v>706</v>
      </c>
      <c r="M5" s="92">
        <v>490150</v>
      </c>
      <c r="N5" s="20">
        <v>43510</v>
      </c>
      <c r="Q5" s="16"/>
      <c r="R5" s="92"/>
    </row>
    <row r="6" spans="1:19" x14ac:dyDescent="0.35">
      <c r="B6" s="16"/>
      <c r="G6" s="16"/>
      <c r="K6" t="s">
        <v>280</v>
      </c>
      <c r="L6" s="55">
        <v>5700</v>
      </c>
      <c r="M6" s="92">
        <v>490151</v>
      </c>
      <c r="N6" s="20">
        <v>43510</v>
      </c>
      <c r="Q6" s="16">
        <f>SUM(Q2:Q5)</f>
        <v>7291.74</v>
      </c>
      <c r="R6" s="92"/>
    </row>
    <row r="7" spans="1:19" x14ac:dyDescent="0.35">
      <c r="B7" s="16"/>
      <c r="G7" s="16"/>
      <c r="K7" t="s">
        <v>281</v>
      </c>
      <c r="L7" s="55">
        <v>1075</v>
      </c>
      <c r="M7" s="92">
        <v>490152</v>
      </c>
      <c r="N7" s="20">
        <v>43510</v>
      </c>
      <c r="R7" s="92"/>
    </row>
    <row r="8" spans="1:19" x14ac:dyDescent="0.35">
      <c r="B8" s="16"/>
      <c r="G8" s="16"/>
      <c r="K8" t="s">
        <v>282</v>
      </c>
      <c r="L8" s="55">
        <v>1468</v>
      </c>
      <c r="M8" s="92">
        <v>490153</v>
      </c>
      <c r="N8" s="20">
        <v>43510</v>
      </c>
      <c r="R8" s="92"/>
    </row>
    <row r="9" spans="1:19" x14ac:dyDescent="0.35">
      <c r="B9" s="16"/>
      <c r="G9" s="16"/>
      <c r="K9" t="s">
        <v>283</v>
      </c>
      <c r="L9" s="55">
        <v>5015</v>
      </c>
      <c r="M9" s="92">
        <v>490154</v>
      </c>
      <c r="N9" s="20">
        <v>43510</v>
      </c>
    </row>
    <row r="10" spans="1:19" x14ac:dyDescent="0.35">
      <c r="B10" s="16"/>
      <c r="G10" s="16"/>
      <c r="K10" t="s">
        <v>284</v>
      </c>
      <c r="L10" s="55">
        <v>773</v>
      </c>
      <c r="M10" s="92">
        <v>490155</v>
      </c>
      <c r="N10" s="20">
        <v>43510</v>
      </c>
    </row>
    <row r="11" spans="1:19" x14ac:dyDescent="0.35">
      <c r="B11" s="16"/>
      <c r="G11" s="16"/>
      <c r="L11" s="55"/>
      <c r="M11" s="92"/>
      <c r="N11" s="20"/>
    </row>
    <row r="12" spans="1:19" x14ac:dyDescent="0.35">
      <c r="B12" s="16"/>
      <c r="G12" s="16"/>
      <c r="L12" s="55"/>
      <c r="M12" s="92"/>
      <c r="N12" s="20"/>
    </row>
    <row r="13" spans="1:19" x14ac:dyDescent="0.35">
      <c r="B13" s="16"/>
      <c r="G13" s="16"/>
      <c r="L13" s="16"/>
      <c r="M13" s="92"/>
    </row>
    <row r="14" spans="1:19" x14ac:dyDescent="0.35">
      <c r="B14" s="16"/>
      <c r="G14" s="16"/>
      <c r="L14" s="16">
        <f>SUM(L2:L13)</f>
        <v>19998</v>
      </c>
      <c r="M14" s="92"/>
    </row>
    <row r="15" spans="1:19" x14ac:dyDescent="0.35">
      <c r="B15" s="16">
        <f>SUM(B2:B14)</f>
        <v>12000</v>
      </c>
      <c r="G15" s="16">
        <f>SUM(G2:G14)</f>
        <v>12000</v>
      </c>
      <c r="M15" s="92"/>
    </row>
    <row r="16" spans="1:19" x14ac:dyDescent="0.35">
      <c r="B16" s="16"/>
      <c r="M16" s="9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6" sqref="B6"/>
    </sheetView>
  </sheetViews>
  <sheetFormatPr defaultRowHeight="14.5" x14ac:dyDescent="0.35"/>
  <cols>
    <col min="1" max="1" width="26.7265625" bestFit="1" customWidth="1"/>
    <col min="2" max="2" width="11.54296875" bestFit="1" customWidth="1"/>
    <col min="3" max="3" width="10.7265625" bestFit="1" customWidth="1"/>
    <col min="4" max="4" width="14.54296875" bestFit="1" customWidth="1"/>
    <col min="5" max="5" width="29.81640625" bestFit="1" customWidth="1"/>
  </cols>
  <sheetData>
    <row r="1" spans="1:5" x14ac:dyDescent="0.35">
      <c r="A1" t="s">
        <v>89</v>
      </c>
      <c r="B1" s="16" t="s">
        <v>87</v>
      </c>
      <c r="C1" t="s">
        <v>88</v>
      </c>
      <c r="D1" t="s">
        <v>90</v>
      </c>
      <c r="E1" t="s">
        <v>91</v>
      </c>
    </row>
    <row r="2" spans="1:5" x14ac:dyDescent="0.35">
      <c r="A2" t="s">
        <v>239</v>
      </c>
      <c r="B2" s="55">
        <v>10000</v>
      </c>
      <c r="C2" s="20"/>
      <c r="D2" s="20">
        <v>43469</v>
      </c>
      <c r="E2" t="s">
        <v>240</v>
      </c>
    </row>
    <row r="3" spans="1:5" x14ac:dyDescent="0.35">
      <c r="A3" t="s">
        <v>241</v>
      </c>
      <c r="B3" s="55">
        <v>400</v>
      </c>
      <c r="C3" s="20"/>
      <c r="D3" s="20">
        <v>43473</v>
      </c>
      <c r="E3" t="s">
        <v>240</v>
      </c>
    </row>
    <row r="4" spans="1:5" x14ac:dyDescent="0.35">
      <c r="A4" t="s">
        <v>365</v>
      </c>
      <c r="B4" s="55">
        <v>150</v>
      </c>
      <c r="C4" s="20"/>
      <c r="D4" s="20">
        <v>43496</v>
      </c>
    </row>
    <row r="5" spans="1:5" x14ac:dyDescent="0.35">
      <c r="A5" t="s">
        <v>285</v>
      </c>
      <c r="B5" s="55">
        <v>200</v>
      </c>
      <c r="C5" s="20"/>
      <c r="D5" s="20">
        <v>43515</v>
      </c>
      <c r="E5" t="s">
        <v>240</v>
      </c>
    </row>
    <row r="6" spans="1:5" x14ac:dyDescent="0.35">
      <c r="A6" t="s">
        <v>292</v>
      </c>
      <c r="B6" s="55">
        <v>100</v>
      </c>
      <c r="C6" s="20"/>
      <c r="D6" s="20">
        <v>43586</v>
      </c>
      <c r="E6" t="s">
        <v>240</v>
      </c>
    </row>
    <row r="7" spans="1:5" x14ac:dyDescent="0.35">
      <c r="B7" s="16"/>
      <c r="C7" s="20"/>
      <c r="D7" s="20"/>
    </row>
    <row r="8" spans="1:5" x14ac:dyDescent="0.35">
      <c r="B8" s="16"/>
      <c r="D8" s="20"/>
    </row>
    <row r="9" spans="1:5" x14ac:dyDescent="0.35">
      <c r="B9" s="16"/>
      <c r="D9" s="20"/>
    </row>
    <row r="10" spans="1:5" x14ac:dyDescent="0.35">
      <c r="B10" s="16"/>
      <c r="D10" s="20"/>
    </row>
    <row r="11" spans="1:5" x14ac:dyDescent="0.35">
      <c r="B11" s="16"/>
    </row>
    <row r="12" spans="1:5" x14ac:dyDescent="0.35">
      <c r="B12" s="16">
        <f>SUM(B2:B11)</f>
        <v>10850</v>
      </c>
      <c r="C12" s="1" t="s">
        <v>39</v>
      </c>
    </row>
    <row r="13" spans="1:5" x14ac:dyDescent="0.35">
      <c r="B13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2019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2019-07-17T17:03:04Z</dcterms:modified>
</cp:coreProperties>
</file>