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ai\Dropbox (WiLS)\WiLS-wide\WPLC\Financials\Budgets\YTD spreadsheets\2019\"/>
    </mc:Choice>
  </mc:AlternateContent>
  <xr:revisionPtr revIDLastSave="0" documentId="13_ncr:1_{95EF92AB-3401-466A-8421-0B4757BBB0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9 budget" sheetId="1" r:id="rId1"/>
    <sheet name="Expense detail" sheetId="20" r:id="rId2"/>
    <sheet name="Content Credit" sheetId="23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1" i="1" l="1"/>
  <c r="H19" i="1" s="1"/>
  <c r="C29" i="1" l="1"/>
  <c r="C23" i="1"/>
  <c r="B9" i="23" l="1"/>
  <c r="F258" i="23"/>
  <c r="K258" i="23" l="1"/>
  <c r="J258" i="23"/>
  <c r="B258" i="23"/>
  <c r="R449" i="20"/>
  <c r="B1" i="23" l="1"/>
  <c r="D12" i="1"/>
  <c r="E12" i="1" s="1"/>
  <c r="AZ447" i="20"/>
  <c r="D30" i="1" s="1"/>
  <c r="E30" i="1" s="1"/>
  <c r="L14" i="21"/>
  <c r="Q14" i="21" l="1"/>
  <c r="D50" i="19" l="1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2" i="19"/>
  <c r="R447" i="20" l="1"/>
  <c r="C40" i="1" l="1"/>
  <c r="G32" i="1" s="1"/>
  <c r="C42" i="1"/>
  <c r="C44" i="1" l="1"/>
  <c r="C25" i="1"/>
  <c r="D13" i="1" l="1"/>
  <c r="E13" i="1" s="1"/>
  <c r="B12" i="22" l="1"/>
  <c r="B15" i="21"/>
  <c r="D9" i="1" s="1"/>
  <c r="BD447" i="20"/>
  <c r="AV447" i="20"/>
  <c r="AR447" i="20"/>
  <c r="AN447" i="20"/>
  <c r="AJ447" i="20"/>
  <c r="AF447" i="20"/>
  <c r="AB447" i="20"/>
  <c r="D27" i="1" s="1"/>
  <c r="E27" i="1" s="1"/>
  <c r="X447" i="20"/>
  <c r="J447" i="20"/>
  <c r="F447" i="20"/>
  <c r="B447" i="20"/>
  <c r="D20" i="1" s="1"/>
  <c r="J26" i="19" l="1"/>
  <c r="J25" i="19"/>
  <c r="J27" i="19"/>
  <c r="J28" i="19" l="1"/>
  <c r="I19" i="19" l="1"/>
  <c r="B19" i="19" l="1"/>
  <c r="D19" i="19"/>
  <c r="N447" i="20" l="1"/>
  <c r="D24" i="1" s="1"/>
  <c r="G15" i="21" l="1"/>
  <c r="E24" i="1"/>
  <c r="D11" i="1" l="1"/>
  <c r="E11" i="1" s="1"/>
  <c r="E7" i="1" l="1"/>
  <c r="E26" i="1"/>
  <c r="D31" i="1"/>
  <c r="E31" i="1" s="1"/>
  <c r="D29" i="1"/>
  <c r="E29" i="1" s="1"/>
  <c r="D28" i="1"/>
  <c r="E28" i="1" s="1"/>
  <c r="D25" i="1"/>
  <c r="E25" i="1" s="1"/>
  <c r="D22" i="1"/>
  <c r="E22" i="1" s="1"/>
  <c r="D21" i="1"/>
  <c r="E21" i="1" s="1"/>
  <c r="D8" i="1"/>
  <c r="E8" i="1" s="1"/>
  <c r="D23" i="1"/>
  <c r="E23" i="1" s="1"/>
  <c r="D10" i="1"/>
  <c r="D6" i="1"/>
  <c r="C33" i="1"/>
  <c r="C15" i="1" s="1"/>
  <c r="M19" i="19" l="1"/>
  <c r="E20" i="1"/>
  <c r="E9" i="1"/>
  <c r="E6" i="1"/>
  <c r="E10" i="1"/>
  <c r="D33" i="1" l="1"/>
  <c r="E33" i="1" s="1"/>
  <c r="E15" i="1"/>
  <c r="D15" i="1"/>
  <c r="D36" i="1" l="1"/>
</calcChain>
</file>

<file path=xl/sharedStrings.xml><?xml version="1.0" encoding="utf-8"?>
<sst xmlns="http://schemas.openxmlformats.org/spreadsheetml/2006/main" count="1197" uniqueCount="1030">
  <si>
    <t>Income</t>
  </si>
  <si>
    <t>Member shares</t>
  </si>
  <si>
    <t>Website</t>
  </si>
  <si>
    <t>Program management</t>
  </si>
  <si>
    <t>R &amp; D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</si>
  <si>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</si>
  <si>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</si>
  <si>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</si>
  <si>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</si>
  <si>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</si>
  <si>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</si>
  <si>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</si>
  <si>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 xml:space="preserve">Carryover </t>
  </si>
  <si>
    <t>a.</t>
  </si>
  <si>
    <t>e.</t>
  </si>
  <si>
    <t>f.</t>
  </si>
  <si>
    <t>Partner</t>
  </si>
  <si>
    <t>Reserve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</si>
  <si>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</si>
  <si>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</si>
  <si>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</si>
  <si>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</si>
  <si>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</si>
  <si>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</si>
  <si>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</si>
  <si>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</si>
  <si>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</si>
  <si>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</si>
  <si>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</si>
  <si>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</si>
  <si>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</si>
  <si>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</si>
  <si>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</si>
  <si>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</si>
  <si>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</si>
  <si>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</si>
  <si>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</si>
  <si>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</si>
  <si>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</si>
  <si>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</si>
  <si>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</si>
  <si>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</si>
  <si>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</si>
  <si>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</si>
  <si>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</si>
  <si>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Eagle</t>
  </si>
  <si>
    <t>Elm Grove</t>
  </si>
  <si>
    <t>Fort Atkinson</t>
  </si>
  <si>
    <t>Hartland</t>
  </si>
  <si>
    <t>Jefferson</t>
  </si>
  <si>
    <t>Johnson Creek</t>
  </si>
  <si>
    <t>Lake Mills</t>
  </si>
  <si>
    <t>M Falls</t>
  </si>
  <si>
    <t>Mukwonago</t>
  </si>
  <si>
    <t>Muskego</t>
  </si>
  <si>
    <t>New Berlin</t>
  </si>
  <si>
    <t>North Lake</t>
  </si>
  <si>
    <t>Oconomowoc</t>
  </si>
  <si>
    <t>Palmyra</t>
  </si>
  <si>
    <t>Pewaukee</t>
  </si>
  <si>
    <t>Sussex</t>
  </si>
  <si>
    <t>Waterloo</t>
  </si>
  <si>
    <t>Watertown</t>
  </si>
  <si>
    <t>Waukesha</t>
  </si>
  <si>
    <t>Whitewater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</si>
  <si>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</si>
  <si>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</si>
  <si>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</si>
  <si>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</si>
  <si>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</si>
  <si>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</si>
  <si>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</si>
  <si>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</si>
  <si>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</si>
  <si>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</si>
  <si>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</si>
  <si>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</si>
  <si>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Hosting</t>
  </si>
  <si>
    <t>OverDrive Content</t>
  </si>
  <si>
    <t>Price before Credit</t>
  </si>
  <si>
    <t>Credit Amount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</si>
  <si>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</si>
  <si>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</si>
  <si>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</si>
  <si>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</si>
  <si>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</si>
  <si>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</si>
  <si>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</si>
  <si>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</si>
  <si>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</si>
  <si>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</si>
  <si>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</si>
  <si>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</si>
  <si>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Research program</t>
  </si>
  <si>
    <t>j.</t>
  </si>
  <si>
    <t xml:space="preserve">e. </t>
  </si>
  <si>
    <t>Digital Content:  Advantage</t>
  </si>
  <si>
    <t>Digital Content: Advantage</t>
  </si>
  <si>
    <t xml:space="preserve">d. </t>
  </si>
  <si>
    <t>Digital Newspaper Uploads</t>
  </si>
  <si>
    <t>Digital Newspaper Upload Income</t>
  </si>
  <si>
    <t>g.</t>
  </si>
  <si>
    <t>Digital Newspaper Upload</t>
  </si>
  <si>
    <t>Expenses</t>
  </si>
  <si>
    <t>Carryover is allocated in expenses as follows:</t>
  </si>
  <si>
    <t>Madison Public Library</t>
  </si>
  <si>
    <t>BiblioBoard LSTA funding</t>
  </si>
  <si>
    <t>BiblioBoard project</t>
  </si>
  <si>
    <t>Inv #</t>
  </si>
  <si>
    <t>Inv Date</t>
  </si>
  <si>
    <t>Biblioboard LSTA Funding</t>
  </si>
  <si>
    <t>2019 budget</t>
  </si>
  <si>
    <t>00669CO19001767</t>
  </si>
  <si>
    <t>00669CO19001768</t>
  </si>
  <si>
    <t>00669CO19001769</t>
  </si>
  <si>
    <t>00669CO19001770</t>
  </si>
  <si>
    <t>00669CO19001771</t>
  </si>
  <si>
    <t>00669CO19010359</t>
  </si>
  <si>
    <t>00669CO19010360</t>
  </si>
  <si>
    <t>00669CO19010362</t>
  </si>
  <si>
    <t>00669CO19010363</t>
  </si>
  <si>
    <t>00669CO19010364</t>
  </si>
  <si>
    <t>00669CO19010365</t>
  </si>
  <si>
    <t>00669CO19010366</t>
  </si>
  <si>
    <t>00669CO19010367</t>
  </si>
  <si>
    <t>00669CO19010372</t>
  </si>
  <si>
    <t>00669CO19010373</t>
  </si>
  <si>
    <t>00669CO19010374</t>
  </si>
  <si>
    <t>00669CO19010375</t>
  </si>
  <si>
    <t>00669CO19010376</t>
  </si>
  <si>
    <t>00669CO19010377</t>
  </si>
  <si>
    <t>00669CO19010378</t>
  </si>
  <si>
    <t>00669CO19010379</t>
  </si>
  <si>
    <t>00669CO19010380</t>
  </si>
  <si>
    <t>00669CO19010381</t>
  </si>
  <si>
    <t>00669CO19010387</t>
  </si>
  <si>
    <t>00669CO19010388</t>
  </si>
  <si>
    <t>00669CO19010389</t>
  </si>
  <si>
    <t>00669CO19010390</t>
  </si>
  <si>
    <t>00669CO19010391</t>
  </si>
  <si>
    <t>00669CO19010392</t>
  </si>
  <si>
    <t>00669CO19010393</t>
  </si>
  <si>
    <t>00669CO19011996</t>
  </si>
  <si>
    <t>00669CO19011997</t>
  </si>
  <si>
    <t>00669CO19011998</t>
  </si>
  <si>
    <t>00669CO19011999</t>
  </si>
  <si>
    <t>00669CO19012000</t>
  </si>
  <si>
    <t>00669CO19012001</t>
  </si>
  <si>
    <t>00669CO19012002</t>
  </si>
  <si>
    <t>00669CO19012003</t>
  </si>
  <si>
    <t>00669DA19003901</t>
  </si>
  <si>
    <t>00669DA19007803</t>
  </si>
  <si>
    <t>00669DA19008845</t>
  </si>
  <si>
    <t>00669DA19010035</t>
  </si>
  <si>
    <t>00669DA19011599</t>
  </si>
  <si>
    <t>00669DA19012928</t>
  </si>
  <si>
    <t>00669CO19014768</t>
  </si>
  <si>
    <t>00669CO19014769</t>
  </si>
  <si>
    <t>00669CO19014770</t>
  </si>
  <si>
    <t>00669CO19015989</t>
  </si>
  <si>
    <t>00669CO19015990</t>
  </si>
  <si>
    <t>00669CO19015991</t>
  </si>
  <si>
    <t>00669CO19015992</t>
  </si>
  <si>
    <t>00669CO19015993</t>
  </si>
  <si>
    <t>00669CO19021809</t>
  </si>
  <si>
    <t>00669CO19021810</t>
  </si>
  <si>
    <t>00669CO19021811</t>
  </si>
  <si>
    <t>00669CO19021812</t>
  </si>
  <si>
    <t>00669CO19021813</t>
  </si>
  <si>
    <t>00669CO19021820</t>
  </si>
  <si>
    <t>00669CO19021821</t>
  </si>
  <si>
    <t>00669CO19021822</t>
  </si>
  <si>
    <t>00669CO19026872</t>
  </si>
  <si>
    <t>00669CO19026873</t>
  </si>
  <si>
    <t>00669CO19026874</t>
  </si>
  <si>
    <t>00669CO19026879</t>
  </si>
  <si>
    <t>00669CO19026880</t>
  </si>
  <si>
    <t>00669CO19026881</t>
  </si>
  <si>
    <t>00669CO19026882</t>
  </si>
  <si>
    <t>00669CO19026883</t>
  </si>
  <si>
    <t>00669CO19026884</t>
  </si>
  <si>
    <t>00669CO19026885</t>
  </si>
  <si>
    <t>00669CO19026905</t>
  </si>
  <si>
    <t>00669CO19034144</t>
  </si>
  <si>
    <t>00669CO19034145</t>
  </si>
  <si>
    <t>00669CO19034147</t>
  </si>
  <si>
    <t>00669CO19034148</t>
  </si>
  <si>
    <t>00669CO19034149</t>
  </si>
  <si>
    <t>00669CO19034150</t>
  </si>
  <si>
    <t>00669CO19034151</t>
  </si>
  <si>
    <t>00669CO19034152</t>
  </si>
  <si>
    <t>00669CO19034153</t>
  </si>
  <si>
    <t>00669CO19034156</t>
  </si>
  <si>
    <t>00669CO19034157</t>
  </si>
  <si>
    <t>00669CO19034158</t>
  </si>
  <si>
    <t>00669CO19034159</t>
  </si>
  <si>
    <t>00669CO19034160</t>
  </si>
  <si>
    <t>00669CO19034161</t>
  </si>
  <si>
    <t>00669CO19034162</t>
  </si>
  <si>
    <t>00669CO19034163</t>
  </si>
  <si>
    <t>00669CO19034164</t>
  </si>
  <si>
    <t>00669CO19034165</t>
  </si>
  <si>
    <t>00669CO19034166</t>
  </si>
  <si>
    <t>00669CO19034167</t>
  </si>
  <si>
    <t>00669CO19034168</t>
  </si>
  <si>
    <t>00669CO19034169</t>
  </si>
  <si>
    <t>00669CO19034170</t>
  </si>
  <si>
    <t>00669CO19034171</t>
  </si>
  <si>
    <t>00669CO19034172</t>
  </si>
  <si>
    <t>00669CO19034173</t>
  </si>
  <si>
    <t>00669CO19034174</t>
  </si>
  <si>
    <t>00669CO19034175</t>
  </si>
  <si>
    <t>00669DA19014798</t>
  </si>
  <si>
    <t>00669DA19017374</t>
  </si>
  <si>
    <t>00669DA19021277</t>
  </si>
  <si>
    <t>00669DA19023250</t>
  </si>
  <si>
    <t>00669DA19028138</t>
  </si>
  <si>
    <t>00669DA19031247</t>
  </si>
  <si>
    <t>00669DA19032257</t>
  </si>
  <si>
    <t>H-0056817</t>
  </si>
  <si>
    <t>00669DA19043094</t>
  </si>
  <si>
    <t>00669CO19035301</t>
  </si>
  <si>
    <t>00669CO19035302</t>
  </si>
  <si>
    <t>00669CO19042127</t>
  </si>
  <si>
    <t>00669CO19042128</t>
  </si>
  <si>
    <t>00669CO19042129</t>
  </si>
  <si>
    <t>00669CO19042130</t>
  </si>
  <si>
    <t>00669CO19042136</t>
  </si>
  <si>
    <t>00669CO19042137</t>
  </si>
  <si>
    <t>00669CO19042401</t>
  </si>
  <si>
    <t>00669CO19047566</t>
  </si>
  <si>
    <t>00669CO19047568</t>
  </si>
  <si>
    <t>00669CO19047569</t>
  </si>
  <si>
    <t>00669CO19047570</t>
  </si>
  <si>
    <t>00669CO19047571</t>
  </si>
  <si>
    <t>00669CO19047573</t>
  </si>
  <si>
    <t>00669DA19036753</t>
  </si>
  <si>
    <t>00669DA19047861</t>
  </si>
  <si>
    <t>CD0066919042878</t>
  </si>
  <si>
    <t>Patricia Wende</t>
  </si>
  <si>
    <t>no</t>
  </si>
  <si>
    <t>Ann Tice</t>
  </si>
  <si>
    <t>00669CO18236940</t>
  </si>
  <si>
    <t>00669CO18236934</t>
  </si>
  <si>
    <t>00669CO18236941</t>
  </si>
  <si>
    <t>00669CO18236942</t>
  </si>
  <si>
    <t>00669CO18236943</t>
  </si>
  <si>
    <t>00669CO18236944</t>
  </si>
  <si>
    <t>00669CO18236956</t>
  </si>
  <si>
    <t>00669CO18236957</t>
  </si>
  <si>
    <t>00669CO18236958</t>
  </si>
  <si>
    <t>00669CO18236959</t>
  </si>
  <si>
    <t>00669CO18236965</t>
  </si>
  <si>
    <t>00669CO18236966</t>
  </si>
  <si>
    <t>00669CO18236967</t>
  </si>
  <si>
    <t>00669CO18236968</t>
  </si>
  <si>
    <t>00669CO18236969</t>
  </si>
  <si>
    <t>00669CO18236970</t>
  </si>
  <si>
    <t>00669CO18236978</t>
  </si>
  <si>
    <t>00669CO18236979</t>
  </si>
  <si>
    <t>00669CO18237526</t>
  </si>
  <si>
    <t>P-0001418</t>
  </si>
  <si>
    <t>00669CO18240248</t>
  </si>
  <si>
    <t>00669CO18240249</t>
  </si>
  <si>
    <t>00669CO18240250</t>
  </si>
  <si>
    <t>00669CO18240251</t>
  </si>
  <si>
    <t>00669CO18240252</t>
  </si>
  <si>
    <t>00669DA18235291</t>
  </si>
  <si>
    <t>00669DA18238431</t>
  </si>
  <si>
    <t>00669DA18238672</t>
  </si>
  <si>
    <t>00669DA18239388</t>
  </si>
  <si>
    <t>00669DA18241581</t>
  </si>
  <si>
    <t>00669SU18236935</t>
  </si>
  <si>
    <t>00669SU18237512</t>
  </si>
  <si>
    <t>Other Income</t>
  </si>
  <si>
    <t>NFLS WPLC additional amount</t>
  </si>
  <si>
    <t>Arrowhead Recorded Books</t>
  </si>
  <si>
    <t>Brown County  Recorded Books</t>
  </si>
  <si>
    <t>IFLS Recorded Books</t>
  </si>
  <si>
    <t>MCLS Recorded Books</t>
  </si>
  <si>
    <t>MCFLS Recorded Books</t>
  </si>
  <si>
    <t>NFLS Recorded Books</t>
  </si>
  <si>
    <t>OWLS Recorded Books</t>
  </si>
  <si>
    <t>SCLS Recorded Books</t>
  </si>
  <si>
    <t>SWLS Recorded Books</t>
  </si>
  <si>
    <t>Judith Carl</t>
  </si>
  <si>
    <t>Recorded Books Group Sub</t>
  </si>
  <si>
    <t>Digital content</t>
  </si>
  <si>
    <t>Newspaper hosting</t>
  </si>
  <si>
    <t>Newspaper uploads</t>
  </si>
  <si>
    <t>k.</t>
  </si>
  <si>
    <t>Newspaper Uploading</t>
  </si>
  <si>
    <t>Roberta Larson</t>
  </si>
  <si>
    <t>00669DA19052172</t>
  </si>
  <si>
    <t>00669DA19056815</t>
  </si>
  <si>
    <t>00669CO19059574</t>
  </si>
  <si>
    <t>00669CO19059578</t>
  </si>
  <si>
    <t>00669CO19059579</t>
  </si>
  <si>
    <t>00669CO19059580</t>
  </si>
  <si>
    <t>00669CO19059581</t>
  </si>
  <si>
    <t>00669CO19059582</t>
  </si>
  <si>
    <t>00669CO19059583</t>
  </si>
  <si>
    <t>00669CO19059584</t>
  </si>
  <si>
    <t>00669CO19059593</t>
  </si>
  <si>
    <t>00669CO19059594</t>
  </si>
  <si>
    <t>00669CO19059595</t>
  </si>
  <si>
    <t>00669CO19059596</t>
  </si>
  <si>
    <t>00669CO19059600</t>
  </si>
  <si>
    <t>00669CO19059601</t>
  </si>
  <si>
    <t>00669CO19059602</t>
  </si>
  <si>
    <t>00669CO19059603</t>
  </si>
  <si>
    <t>00669CO19059604</t>
  </si>
  <si>
    <t>00669CO19059605</t>
  </si>
  <si>
    <t>00669CO19059606</t>
  </si>
  <si>
    <t>00669CO19059607</t>
  </si>
  <si>
    <t>00669CO19059608</t>
  </si>
  <si>
    <t>00669CO19059609</t>
  </si>
  <si>
    <t>00669CO19059610</t>
  </si>
  <si>
    <t>00669CO19059621</t>
  </si>
  <si>
    <t>00669CO19059622</t>
  </si>
  <si>
    <t>00669CO19059623</t>
  </si>
  <si>
    <t>00669CO19059624</t>
  </si>
  <si>
    <t>00669CO19059625</t>
  </si>
  <si>
    <t>00669CO19059637</t>
  </si>
  <si>
    <t>00669DA19063152</t>
  </si>
  <si>
    <t>00669DA19066734</t>
  </si>
  <si>
    <t>00669DA19067617</t>
  </si>
  <si>
    <t>00669DA19072069</t>
  </si>
  <si>
    <t>00669CO19069825</t>
  </si>
  <si>
    <t>00669CO19069826</t>
  </si>
  <si>
    <t>00669CO19072056</t>
  </si>
  <si>
    <t>00669DA19076364</t>
  </si>
  <si>
    <t>00669DA19077688</t>
  </si>
  <si>
    <t>00669CO19077795</t>
  </si>
  <si>
    <t>00669DA19080075</t>
  </si>
  <si>
    <t>00669DA19081760</t>
  </si>
  <si>
    <t>H-0058156</t>
  </si>
  <si>
    <t>00669CO19084436</t>
  </si>
  <si>
    <t>00669CO19084437</t>
  </si>
  <si>
    <t>00669CO19084450</t>
  </si>
  <si>
    <t>00669CO19084451</t>
  </si>
  <si>
    <t>00669CO19084452</t>
  </si>
  <si>
    <t>00669CO19084455</t>
  </si>
  <si>
    <t>00669CO19084456</t>
  </si>
  <si>
    <t>00669CO19084457</t>
  </si>
  <si>
    <t>00669CO19084458</t>
  </si>
  <si>
    <t>00669CO19084459</t>
  </si>
  <si>
    <t>00669CO19084467</t>
  </si>
  <si>
    <t>00669CO19084468</t>
  </si>
  <si>
    <t>00669CO19084469</t>
  </si>
  <si>
    <t>00669CO19084470</t>
  </si>
  <si>
    <t>00669CO19084471</t>
  </si>
  <si>
    <t>00669CO19084472</t>
  </si>
  <si>
    <t>00669CO19084473</t>
  </si>
  <si>
    <t>00669CO19084474</t>
  </si>
  <si>
    <t>00669CO19084475</t>
  </si>
  <si>
    <t>00669CO19084476</t>
  </si>
  <si>
    <t>00669CO19084477</t>
  </si>
  <si>
    <t>00669CO19084478</t>
  </si>
  <si>
    <t>00669CO19084479</t>
  </si>
  <si>
    <t>00669CO19084480</t>
  </si>
  <si>
    <t>00669CO19084481</t>
  </si>
  <si>
    <t>00669CO19084482</t>
  </si>
  <si>
    <t>00669CO19084489</t>
  </si>
  <si>
    <t>00669CO19084490</t>
  </si>
  <si>
    <t>Benevity</t>
  </si>
  <si>
    <t>OCLC</t>
  </si>
  <si>
    <t>2019 Project Management</t>
  </si>
  <si>
    <t>DreamHost domain name renewal</t>
  </si>
  <si>
    <t>See below</t>
  </si>
  <si>
    <t>with SCLS</t>
  </si>
  <si>
    <t>490231 CM</t>
  </si>
  <si>
    <t>IFLS</t>
  </si>
  <si>
    <t>OCLC, 0000661812</t>
  </si>
  <si>
    <t>OCLC, 0000656203</t>
  </si>
  <si>
    <t>00669DA19076364B</t>
  </si>
  <si>
    <t>00669DA19077688B</t>
  </si>
  <si>
    <t>00669CO19077795B</t>
  </si>
  <si>
    <t>00669CO19086044</t>
  </si>
  <si>
    <t>00669CO19086045</t>
  </si>
  <si>
    <t>00669CO19089533</t>
  </si>
  <si>
    <t>00669CO19089546</t>
  </si>
  <si>
    <t>00669CO19091237</t>
  </si>
  <si>
    <t>00669CO19091238</t>
  </si>
  <si>
    <t>00669CO19091239</t>
  </si>
  <si>
    <t>00669CO19091240</t>
  </si>
  <si>
    <t>00669CO19091243</t>
  </si>
  <si>
    <t>00669CO19091244</t>
  </si>
  <si>
    <t>00669CO19091250</t>
  </si>
  <si>
    <t>Reimbursement for invoice paid on behalf of Milwaukee County Fed Libr Syst OverDrive promotional materials</t>
  </si>
  <si>
    <t>Recorded Books</t>
  </si>
  <si>
    <t>l.</t>
  </si>
  <si>
    <t>00669DA19100426</t>
  </si>
  <si>
    <t>00669DA19087347</t>
  </si>
  <si>
    <t>00669DA19092376</t>
  </si>
  <si>
    <t>00669DA19093861</t>
  </si>
  <si>
    <t>00669DA19096844</t>
  </si>
  <si>
    <t>00669DA19102279</t>
  </si>
  <si>
    <t>00669CO19097752</t>
  </si>
  <si>
    <t>00669CO19097753</t>
  </si>
  <si>
    <t>00669CO19097754</t>
  </si>
  <si>
    <t>00669CO19097755</t>
  </si>
  <si>
    <t>00669CO19097756</t>
  </si>
  <si>
    <t>00669CO19101500</t>
  </si>
  <si>
    <t>00669CO19101501</t>
  </si>
  <si>
    <t>00669CO19101502</t>
  </si>
  <si>
    <t>00669CO19101503</t>
  </si>
  <si>
    <t>00669CO19101504</t>
  </si>
  <si>
    <t>00669CO19101505</t>
  </si>
  <si>
    <t>00669CO19101513</t>
  </si>
  <si>
    <t>00669CO19101514</t>
  </si>
  <si>
    <t>00669CO19101515</t>
  </si>
  <si>
    <t>00669CO19101524</t>
  </si>
  <si>
    <t>00669CO19101525</t>
  </si>
  <si>
    <t>00669CO19101529</t>
  </si>
  <si>
    <t>00669CO19101530</t>
  </si>
  <si>
    <t>00669CO19101532</t>
  </si>
  <si>
    <t>00669CO19101533</t>
  </si>
  <si>
    <t>00669CO19101539</t>
  </si>
  <si>
    <t>00669CO19101540</t>
  </si>
  <si>
    <t>00669CO19101541</t>
  </si>
  <si>
    <t>00669CO19101542</t>
  </si>
  <si>
    <t>00669CO19101545</t>
  </si>
  <si>
    <t>00669CO19101546</t>
  </si>
  <si>
    <t>00669CO19101547</t>
  </si>
  <si>
    <t>00669CO19101548</t>
  </si>
  <si>
    <t>00669CO19101551</t>
  </si>
  <si>
    <t>00669CO19101552</t>
  </si>
  <si>
    <t>00669CO19101553</t>
  </si>
  <si>
    <t>00669DA19105825</t>
  </si>
  <si>
    <t>00669DA19111356</t>
  </si>
  <si>
    <t>00669DA19106694</t>
  </si>
  <si>
    <t>00669DA19116038</t>
  </si>
  <si>
    <t>00669DA19116039</t>
  </si>
  <si>
    <t>00669CO19106170</t>
  </si>
  <si>
    <t>00669CO19114350</t>
  </si>
  <si>
    <t>00669CO19114352</t>
  </si>
  <si>
    <t>00669CO19114348</t>
  </si>
  <si>
    <t>00669CO19114341</t>
  </si>
  <si>
    <t>00669CO19114186</t>
  </si>
  <si>
    <t>00669CO19114333</t>
  </si>
  <si>
    <t>00669CO19114335</t>
  </si>
  <si>
    <t>00669CO19106165</t>
  </si>
  <si>
    <t>00669CO19106167</t>
  </si>
  <si>
    <t>00669CO19106168</t>
  </si>
  <si>
    <t>00669CO19109879</t>
  </si>
  <si>
    <t>00669CO19109880</t>
  </si>
  <si>
    <t>00669CO19109898</t>
  </si>
  <si>
    <t>00669CO19109899</t>
  </si>
  <si>
    <t>00669CO19109900</t>
  </si>
  <si>
    <t>00669CO19109914</t>
  </si>
  <si>
    <t>00669CO19109915</t>
  </si>
  <si>
    <t>00669CO19106169</t>
  </si>
  <si>
    <t>00669CO19114336</t>
  </si>
  <si>
    <t>00669CO19114337</t>
  </si>
  <si>
    <t>00669CO19114338</t>
  </si>
  <si>
    <t>00669CO19114340</t>
  </si>
  <si>
    <t>00669CO19114334</t>
  </si>
  <si>
    <t>00669CO19114342</t>
  </si>
  <si>
    <t>00669CO19114343</t>
  </si>
  <si>
    <t>00669CO19114344</t>
  </si>
  <si>
    <t>00669CO19114345</t>
  </si>
  <si>
    <t>00669CO19114346</t>
  </si>
  <si>
    <t>00669CO19114347</t>
  </si>
  <si>
    <t>00669CO19114349</t>
  </si>
  <si>
    <t>00669CO19109878</t>
  </si>
  <si>
    <t>00669CO19114353</t>
  </si>
  <si>
    <t>00669CO19114351</t>
  </si>
  <si>
    <t>double payment credit</t>
  </si>
  <si>
    <t>OCLC, 0000671919</t>
  </si>
  <si>
    <t>OCLC, 0000678884</t>
  </si>
  <si>
    <t>Refund for NFLS WPLC additional amount</t>
  </si>
  <si>
    <t>Milwaukee Public Library - Archives of Wisconsin Newspapers uploading</t>
  </si>
  <si>
    <t>Milwaukee Public Library - WPLC: newspaper uploading</t>
  </si>
  <si>
    <t>00669CO19120085</t>
  </si>
  <si>
    <t>00669CO19120086</t>
  </si>
  <si>
    <t>00669CO19120087</t>
  </si>
  <si>
    <t>00669CO19120088</t>
  </si>
  <si>
    <t>00669CO19120089</t>
  </si>
  <si>
    <t>00669CO19120090</t>
  </si>
  <si>
    <t>00669DA19117653</t>
  </si>
  <si>
    <t>00669DA19117654</t>
  </si>
  <si>
    <t>00669DA19120618</t>
  </si>
  <si>
    <t>00669DA19120619</t>
  </si>
  <si>
    <t>00669CO19126665</t>
  </si>
  <si>
    <t>00669CO19126666</t>
  </si>
  <si>
    <t>00669CO19127300</t>
  </si>
  <si>
    <t>00669CO19127303</t>
  </si>
  <si>
    <t>00669CO19127304</t>
  </si>
  <si>
    <t>00669CO19127305</t>
  </si>
  <si>
    <t>00669CO19129607</t>
  </si>
  <si>
    <t>00669CO19129608</t>
  </si>
  <si>
    <t>00669CO19129619</t>
  </si>
  <si>
    <t>00669CO19129620</t>
  </si>
  <si>
    <t>00669CO19129621</t>
  </si>
  <si>
    <t>00669CO19140335</t>
  </si>
  <si>
    <t>00669CO19140336</t>
  </si>
  <si>
    <t>00669CO19140337</t>
  </si>
  <si>
    <t>00669CO19140338</t>
  </si>
  <si>
    <t>00669CO19140402</t>
  </si>
  <si>
    <t>00669CO19140403</t>
  </si>
  <si>
    <t>00669CO19140404</t>
  </si>
  <si>
    <t>00669CO19140405</t>
  </si>
  <si>
    <t>00669CO19140406</t>
  </si>
  <si>
    <t>00669CO19140412</t>
  </si>
  <si>
    <t>00669CO19140413</t>
  </si>
  <si>
    <t>00669CO19140414</t>
  </si>
  <si>
    <t>00669CO19140423</t>
  </si>
  <si>
    <t>00669CO19140428</t>
  </si>
  <si>
    <t>00669CO19140429</t>
  </si>
  <si>
    <t>00669CO19140430</t>
  </si>
  <si>
    <t>00669CO19140431</t>
  </si>
  <si>
    <t>00669CO19140432</t>
  </si>
  <si>
    <t>00669CO19140447</t>
  </si>
  <si>
    <t>00669CO19140448</t>
  </si>
  <si>
    <t>00669CO19140449</t>
  </si>
  <si>
    <t>00669CO19140450</t>
  </si>
  <si>
    <t>00669CO19140451</t>
  </si>
  <si>
    <t>00669CO19140460</t>
  </si>
  <si>
    <t>00669CO19140461</t>
  </si>
  <si>
    <t>00669CO19140465</t>
  </si>
  <si>
    <t>00669CO19140466</t>
  </si>
  <si>
    <t>00669CO19140467</t>
  </si>
  <si>
    <t>00669CO19140468</t>
  </si>
  <si>
    <t>00669CO19147454</t>
  </si>
  <si>
    <t>00669CO19147455</t>
  </si>
  <si>
    <t>00669CO19147457</t>
  </si>
  <si>
    <t>00669CO19147458</t>
  </si>
  <si>
    <t>00669CO19147459</t>
  </si>
  <si>
    <t>00669CO19151239</t>
  </si>
  <si>
    <t>00669CO19151240</t>
  </si>
  <si>
    <t>00669CO19151245</t>
  </si>
  <si>
    <t>00669CO19151246</t>
  </si>
  <si>
    <t>00669CO19151247</t>
  </si>
  <si>
    <t>00669CO19151248</t>
  </si>
  <si>
    <t>00669CO19151249</t>
  </si>
  <si>
    <t>00669CO19155727</t>
  </si>
  <si>
    <t>00669CO19155728</t>
  </si>
  <si>
    <t>00669CO19155732</t>
  </si>
  <si>
    <t>00669CO19155733</t>
  </si>
  <si>
    <t>00669CO19155734</t>
  </si>
  <si>
    <t>00669CO19155735</t>
  </si>
  <si>
    <t>00669CO19155736</t>
  </si>
  <si>
    <t>00669CO19155752</t>
  </si>
  <si>
    <t>00669CO19155753</t>
  </si>
  <si>
    <t>00669CO19155757</t>
  </si>
  <si>
    <t>00669CO19155758</t>
  </si>
  <si>
    <t>00669CO19155759</t>
  </si>
  <si>
    <t>00669CO19155812</t>
  </si>
  <si>
    <t>00669CO19155813</t>
  </si>
  <si>
    <t>00669CO19155814</t>
  </si>
  <si>
    <t>00669CO19155815</t>
  </si>
  <si>
    <t>00669CO19155816</t>
  </si>
  <si>
    <t>00669CO19155817</t>
  </si>
  <si>
    <t>00669CO19155821</t>
  </si>
  <si>
    <t>00669CO19155822</t>
  </si>
  <si>
    <t>00669CO19155823</t>
  </si>
  <si>
    <t>00669CO19155824</t>
  </si>
  <si>
    <t>00669CO19155825</t>
  </si>
  <si>
    <t>00669CO19155826</t>
  </si>
  <si>
    <t>00669CO19155827</t>
  </si>
  <si>
    <t>00669CO19155828</t>
  </si>
  <si>
    <t>00669DA19126743</t>
  </si>
  <si>
    <t>00669DA19129775</t>
  </si>
  <si>
    <t>00669DA19130837</t>
  </si>
  <si>
    <t>00669DA19133531</t>
  </si>
  <si>
    <t>00669DA19137342</t>
  </si>
  <si>
    <t>00669DA19141519</t>
  </si>
  <si>
    <t>00669DA19143316</t>
  </si>
  <si>
    <t>00669DA19143317</t>
  </si>
  <si>
    <t>00669DA19145692</t>
  </si>
  <si>
    <t>00669DA19146617</t>
  </si>
  <si>
    <t>00669DA19147275</t>
  </si>
  <si>
    <t>00669DA19148048</t>
  </si>
  <si>
    <t>00669DA19149134</t>
  </si>
  <si>
    <t>00669DA19151802</t>
  </si>
  <si>
    <t>00669DA19152988</t>
  </si>
  <si>
    <t>00669DA19155910</t>
  </si>
  <si>
    <t>h-0060352</t>
  </si>
  <si>
    <t>OCLC, 0000683808</t>
  </si>
  <si>
    <t>OCLC, 0000688638</t>
  </si>
  <si>
    <t>00669DA19159744</t>
  </si>
  <si>
    <t>00669CO19156861</t>
  </si>
  <si>
    <t>CD0066919161233</t>
  </si>
  <si>
    <t>Content Credit Available:</t>
  </si>
  <si>
    <t>Content Credit Invoices</t>
  </si>
  <si>
    <t>Amount from Invoices</t>
  </si>
  <si>
    <t>Invoices</t>
  </si>
  <si>
    <t>FREE-19013800</t>
  </si>
  <si>
    <t>TITLE-19015106</t>
  </si>
  <si>
    <t>Est. available content credit (from OD Marketplace)</t>
  </si>
  <si>
    <t>00669DA19163944</t>
  </si>
  <si>
    <t>00669DA19165115</t>
  </si>
  <si>
    <t>00669CO19172982</t>
  </si>
  <si>
    <t>00669DA19169099</t>
  </si>
  <si>
    <t>00669DA19170100</t>
  </si>
  <si>
    <t>00669CO19172030</t>
  </si>
  <si>
    <t>00669DA19174009</t>
  </si>
  <si>
    <t>00669DA19175666</t>
  </si>
  <si>
    <t>00669DA19175667</t>
  </si>
  <si>
    <t>00669CO19177234</t>
  </si>
  <si>
    <t>00669CO19177235</t>
  </si>
  <si>
    <t>00669DA19180563</t>
  </si>
  <si>
    <t>00669CP19185525</t>
  </si>
  <si>
    <t>00669DA19187622</t>
  </si>
  <si>
    <t>00669DA19191955</t>
  </si>
  <si>
    <t>00669DA19193015</t>
  </si>
  <si>
    <t>00669CO19173059</t>
  </si>
  <si>
    <t>00669CO19173001</t>
  </si>
  <si>
    <t>00669CO19161314</t>
  </si>
  <si>
    <t>00669CO19161315</t>
  </si>
  <si>
    <t>00669CO19161316</t>
  </si>
  <si>
    <t>00669CO19161318</t>
  </si>
  <si>
    <t>00669CO19161319</t>
  </si>
  <si>
    <t>00669CO19161320</t>
  </si>
  <si>
    <t>00669CO19161321</t>
  </si>
  <si>
    <t>00669CO19161322</t>
  </si>
  <si>
    <t>00669CO19189193</t>
  </si>
  <si>
    <t>00669CO19173056</t>
  </si>
  <si>
    <t>00669CO19173057</t>
  </si>
  <si>
    <t>00669CO19173058</t>
  </si>
  <si>
    <t>00669CO19173050</t>
  </si>
  <si>
    <t>00669CO19173051</t>
  </si>
  <si>
    <t>00669CO19172978</t>
  </si>
  <si>
    <t>00669CO19172979</t>
  </si>
  <si>
    <t>00669CO19172980</t>
  </si>
  <si>
    <t>00669CO19172981</t>
  </si>
  <si>
    <t>00669CO19172989</t>
  </si>
  <si>
    <t>00669CO19172990</t>
  </si>
  <si>
    <t>00669CO19172991</t>
  </si>
  <si>
    <t>00669CO19172992</t>
  </si>
  <si>
    <t>00669CO19172993</t>
  </si>
  <si>
    <t>00669CO19172998</t>
  </si>
  <si>
    <t>00669CO19172999</t>
  </si>
  <si>
    <t>00669CO19173000</t>
  </si>
  <si>
    <t>00669CO19168886</t>
  </si>
  <si>
    <t>00669CO19168890</t>
  </si>
  <si>
    <t>00669CO19168891</t>
  </si>
  <si>
    <t>00669CO19168902</t>
  </si>
  <si>
    <t>00669CO19168905</t>
  </si>
  <si>
    <t>00669CO19168906</t>
  </si>
  <si>
    <t>00669CO19168907</t>
  </si>
  <si>
    <t>00669CO19173060</t>
  </si>
  <si>
    <t>00669CO19184622</t>
  </si>
  <si>
    <t>00669CO19184623</t>
  </si>
  <si>
    <t>00669CO19184624</t>
  </si>
  <si>
    <t>00669CO19184625</t>
  </si>
  <si>
    <t>00669CO19184626</t>
  </si>
  <si>
    <t>00669CO19179492</t>
  </si>
  <si>
    <t>00669CO19179493</t>
  </si>
  <si>
    <t>00669CO19179494</t>
  </si>
  <si>
    <t>00669CO19179495</t>
  </si>
  <si>
    <t>00669CO19179496</t>
  </si>
  <si>
    <t>00669CO19179497</t>
  </si>
  <si>
    <t>00669CO19179498</t>
  </si>
  <si>
    <t>00669CO19173061</t>
  </si>
  <si>
    <t>NA</t>
  </si>
  <si>
    <t>Preorder Amt (not included in total)</t>
  </si>
  <si>
    <t>0 Checkouts Remainin</t>
  </si>
  <si>
    <t xml:space="preserve">0 Time Remaining w/ </t>
  </si>
  <si>
    <t>HD 25:1 Audiobooks</t>
  </si>
  <si>
    <t>Metered HD 20:1 eBoo</t>
  </si>
  <si>
    <t>OC/OU HD 20:1 eBooks</t>
  </si>
  <si>
    <t>AFIC RO AUG JP</t>
  </si>
  <si>
    <t>AFIC MU AUG JP</t>
  </si>
  <si>
    <t>1SEP19Preorder</t>
  </si>
  <si>
    <t>3SEP19Preorder</t>
  </si>
  <si>
    <t>9SEP19Preorder</t>
  </si>
  <si>
    <t>ANFIC CO SEP SL</t>
  </si>
  <si>
    <t>MissedTitleAug19-NHW</t>
  </si>
  <si>
    <t>10SEP19Preorder</t>
  </si>
  <si>
    <t>Hachette Giveaway</t>
  </si>
  <si>
    <t>AFIC audio Sep</t>
  </si>
  <si>
    <t>AFIC ebook Sep</t>
  </si>
  <si>
    <t>kh Oct PO</t>
  </si>
  <si>
    <t>Old Hold/New Version</t>
  </si>
  <si>
    <t>JYAPO SEP KI</t>
  </si>
  <si>
    <t>ARTL BOOK SEPT JW</t>
  </si>
  <si>
    <t>Afic LG+ SEP SJ</t>
  </si>
  <si>
    <t>ARTL Audio Sept JW</t>
  </si>
  <si>
    <t>ANFIC GA SEPT RS</t>
  </si>
  <si>
    <t>AFic SC SEPT SJ</t>
  </si>
  <si>
    <t>ANFIC HE SEPT RS</t>
  </si>
  <si>
    <t>JYABEST SEP KI</t>
  </si>
  <si>
    <t>ANFIC HI SEPT RS</t>
  </si>
  <si>
    <t>ANFIC HO SEPT RS</t>
  </si>
  <si>
    <t>ANFIC PA SEPT RS</t>
  </si>
  <si>
    <t>ANFIC SR SEPT RS</t>
  </si>
  <si>
    <t>APO audio Sep</t>
  </si>
  <si>
    <t>APO ebook  Sep</t>
  </si>
  <si>
    <t>JYA GL SEPT SJ</t>
  </si>
  <si>
    <t>JYA GN SEPT SJ</t>
  </si>
  <si>
    <t>15SEP19Preorder</t>
  </si>
  <si>
    <t>17SEP19Preorder</t>
  </si>
  <si>
    <t>Batman Day Promo</t>
  </si>
  <si>
    <t>OD Holds Ratio Test</t>
  </si>
  <si>
    <t>24SEP19Preorder</t>
  </si>
  <si>
    <t>AFIC MU SEP JP</t>
  </si>
  <si>
    <t>AFIC RO SEP JP</t>
  </si>
  <si>
    <t>10:1 ratio under $20</t>
  </si>
  <si>
    <t>1OCT19Preorder</t>
  </si>
  <si>
    <t>Big Read Titles</t>
  </si>
  <si>
    <t>7OCT19Preorder</t>
  </si>
  <si>
    <t>8OCT19Preorder</t>
  </si>
  <si>
    <t>PO Total</t>
  </si>
  <si>
    <t>Preorder Total</t>
  </si>
  <si>
    <t>Payment/ Applied Date</t>
  </si>
  <si>
    <t>CPC 9/30/19</t>
  </si>
  <si>
    <t>APO audio Oct</t>
  </si>
  <si>
    <t>Adult Audio RTL</t>
  </si>
  <si>
    <t>Adult eBook RTL</t>
  </si>
  <si>
    <t>APO ebook  Oct</t>
  </si>
  <si>
    <t>JYAPO OCT KZ</t>
  </si>
  <si>
    <t>Juv/YA eBook RTL</t>
  </si>
  <si>
    <t>Juv/YA Audiobook RTL</t>
  </si>
  <si>
    <t>RTL</t>
  </si>
  <si>
    <t>15OCT19Preorder</t>
  </si>
  <si>
    <t>ABEST Nov-Nhw</t>
  </si>
  <si>
    <t>Nov High Holds</t>
  </si>
  <si>
    <t>AFIC audio Oct</t>
  </si>
  <si>
    <t>AFIC ebook Oct</t>
  </si>
  <si>
    <t>Afic LG+ OCT SJ</t>
  </si>
  <si>
    <t>Afic My Oct CH</t>
  </si>
  <si>
    <t>AFic SC OCT SJ</t>
  </si>
  <si>
    <t>ANFIC CO OCT SJ</t>
  </si>
  <si>
    <t>ANFIC GA OCT SL</t>
  </si>
  <si>
    <t>ANFIC HE OCT RS</t>
  </si>
  <si>
    <t>ANFIC HI OCT SL</t>
  </si>
  <si>
    <t>ANFIC HO OCT</t>
  </si>
  <si>
    <t>ANFIC PA OCT RS</t>
  </si>
  <si>
    <t>ANFIC SR OCT</t>
  </si>
  <si>
    <t>JYA GL OCT SJ</t>
  </si>
  <si>
    <t>JYA GN OCT SJ</t>
  </si>
  <si>
    <t>JYABEST OCT KZ</t>
  </si>
  <si>
    <t>22OCT19Preorder</t>
  </si>
  <si>
    <t>Keri Arthur</t>
  </si>
  <si>
    <t>25OCT19Preorder</t>
  </si>
  <si>
    <t>29OCT19Preorder</t>
  </si>
  <si>
    <t>1NOV19Preorder</t>
  </si>
  <si>
    <t>CPC 10/31/19</t>
  </si>
  <si>
    <t>00669CO19196175</t>
  </si>
  <si>
    <t>00669CO19196174</t>
  </si>
  <si>
    <t>00669CO19196187</t>
  </si>
  <si>
    <t>00669CO19196193</t>
  </si>
  <si>
    <t>00669CO19196191</t>
  </si>
  <si>
    <t>00669CO19196192</t>
  </si>
  <si>
    <t>00669CO19196194</t>
  </si>
  <si>
    <t>00669CO19196201</t>
  </si>
  <si>
    <t>00669CO19196200</t>
  </si>
  <si>
    <t>00669CO19196199</t>
  </si>
  <si>
    <t>00669CO19196213</t>
  </si>
  <si>
    <t>00669CO19196212</t>
  </si>
  <si>
    <t>00669CO19196776</t>
  </si>
  <si>
    <t>00669DA19197926</t>
  </si>
  <si>
    <t>00669DA19197927</t>
  </si>
  <si>
    <t>00669CO19201716</t>
  </si>
  <si>
    <t>00669CO19201719</t>
  </si>
  <si>
    <t>00669CO19201718</t>
  </si>
  <si>
    <t>00669CO19201726</t>
  </si>
  <si>
    <t>00669CO19201725</t>
  </si>
  <si>
    <t>00669CO19201721</t>
  </si>
  <si>
    <t>00669CO19201727</t>
  </si>
  <si>
    <t>00669CO19201723</t>
  </si>
  <si>
    <t>00669CO19201722</t>
  </si>
  <si>
    <t>00669CO19201724</t>
  </si>
  <si>
    <t>00669CO19201747</t>
  </si>
  <si>
    <t>00669CO19201746</t>
  </si>
  <si>
    <t>00669CO19201744</t>
  </si>
  <si>
    <t>00669CO19201745</t>
  </si>
  <si>
    <t>00669CO19201748</t>
  </si>
  <si>
    <t>00669CO19201764</t>
  </si>
  <si>
    <t>00669CO19201769</t>
  </si>
  <si>
    <t>00669CO19201767</t>
  </si>
  <si>
    <t>00669CO19201768</t>
  </si>
  <si>
    <t>00669CO19201770</t>
  </si>
  <si>
    <t>00669CO19201771</t>
  </si>
  <si>
    <t>00669CO19201780</t>
  </si>
  <si>
    <t>00669DA19202705</t>
  </si>
  <si>
    <t>00669DA19202706</t>
  </si>
  <si>
    <t>00669CO19204149</t>
  </si>
  <si>
    <t>00669DA19205517</t>
  </si>
  <si>
    <t>00669DA19207351</t>
  </si>
  <si>
    <t>00669DA19207352</t>
  </si>
  <si>
    <t>00669CP19209971</t>
  </si>
  <si>
    <t>00669DA19212040</t>
  </si>
  <si>
    <t>00669CO19212663</t>
  </si>
  <si>
    <t>00669CO19212664</t>
  </si>
  <si>
    <t>00669CO19212686</t>
  </si>
  <si>
    <t>00669CO19212687</t>
  </si>
  <si>
    <t>00669CO19212695</t>
  </si>
  <si>
    <t>00669CO19212694</t>
  </si>
  <si>
    <t>00669CO19212693</t>
  </si>
  <si>
    <t>H-0062657</t>
  </si>
  <si>
    <t>Rockman's Catering - wplc catering</t>
  </si>
  <si>
    <t>CD0066919225373</t>
  </si>
  <si>
    <t>00669DA19214052</t>
  </si>
  <si>
    <t>5NOV19Preorder</t>
  </si>
  <si>
    <t>00669DA19215904</t>
  </si>
  <si>
    <t>6NOV19Preorder</t>
  </si>
  <si>
    <t>00669DA19217550</t>
  </si>
  <si>
    <t>10NOV19Preorder</t>
  </si>
  <si>
    <t>00669DA19218928</t>
  </si>
  <si>
    <t>12NOV19Preorder</t>
  </si>
  <si>
    <t>00669CO19219714</t>
  </si>
  <si>
    <t>00669CO19219718</t>
  </si>
  <si>
    <t>00669CO19219721</t>
  </si>
  <si>
    <t>kh PO Dec 2019</t>
  </si>
  <si>
    <t>00669CO19219720</t>
  </si>
  <si>
    <t>00669CO19219719</t>
  </si>
  <si>
    <t>00669CO19219728</t>
  </si>
  <si>
    <t>00669CO19219734</t>
  </si>
  <si>
    <t>APO ebook Nov</t>
  </si>
  <si>
    <t>00669CO19219735</t>
  </si>
  <si>
    <t>00669CO19219737</t>
  </si>
  <si>
    <t>00669CO19219736</t>
  </si>
  <si>
    <t>00669CO19219733</t>
  </si>
  <si>
    <t>00669CO19219732</t>
  </si>
  <si>
    <t>APO AUDIO Nov</t>
  </si>
  <si>
    <t>00669CO19219748</t>
  </si>
  <si>
    <t>JYABEST NOV 2019</t>
  </si>
  <si>
    <t>00669CO19219747</t>
  </si>
  <si>
    <t>ARTL Audio Nov JW</t>
  </si>
  <si>
    <t>00669CO19219746</t>
  </si>
  <si>
    <t>00669DA19221780</t>
  </si>
  <si>
    <t>15NOV19Preorder</t>
  </si>
  <si>
    <t>00669SU19222190</t>
  </si>
  <si>
    <t>Biblioboard 50% Off</t>
  </si>
  <si>
    <t>00669CO19222282</t>
  </si>
  <si>
    <t>00669CO19222281</t>
  </si>
  <si>
    <t>JYAPO NOV 2019-KI</t>
  </si>
  <si>
    <t>00669DA19223852</t>
  </si>
  <si>
    <t>19NOV19Preorder</t>
  </si>
  <si>
    <t>00669DA19223853</t>
  </si>
  <si>
    <t>00669DA19227276</t>
  </si>
  <si>
    <t>24NOV19Preorder</t>
  </si>
  <si>
    <t>00669DA19228097</t>
  </si>
  <si>
    <t>25NOV19Preorder</t>
  </si>
  <si>
    <t>00669CO19227643</t>
  </si>
  <si>
    <t>00669CO19227642</t>
  </si>
  <si>
    <t>00669CO19227657</t>
  </si>
  <si>
    <t>00669CO19227655</t>
  </si>
  <si>
    <t>00669CO19227654</t>
  </si>
  <si>
    <t>00669CO19227658</t>
  </si>
  <si>
    <t>00669CO19227656</t>
  </si>
  <si>
    <t>ARTL BOOK NOV JW</t>
  </si>
  <si>
    <t>00669CO19227659</t>
  </si>
  <si>
    <t>Series Gaps - Adult</t>
  </si>
  <si>
    <t>00669CO19227670</t>
  </si>
  <si>
    <t>Series Gaps - YA</t>
  </si>
  <si>
    <t>00669CO19227676</t>
  </si>
  <si>
    <t>Series Gaps - Juv.</t>
  </si>
  <si>
    <t>00669CO19227672</t>
  </si>
  <si>
    <t>AFIC AUDIO Nov</t>
  </si>
  <si>
    <t>00669CO19227674</t>
  </si>
  <si>
    <t>AFIC ebook Nov</t>
  </si>
  <si>
    <t>00669CO19227680</t>
  </si>
  <si>
    <t>AFIC LG+ NOV SJ</t>
  </si>
  <si>
    <t>00669CO19227673</t>
  </si>
  <si>
    <t>AFIC MU NOV JP</t>
  </si>
  <si>
    <t>00669CO19227671</t>
  </si>
  <si>
    <t>AFIC ROM NOV JP</t>
  </si>
  <si>
    <t>00669CO19227677</t>
  </si>
  <si>
    <t>AFIC SC NOV SJ</t>
  </si>
  <si>
    <t>00669CO19227679</t>
  </si>
  <si>
    <t>ANFIC CO NOV SL</t>
  </si>
  <si>
    <t>00669CO19227675</t>
  </si>
  <si>
    <t>ANFIC GA NOV SL</t>
  </si>
  <si>
    <t>00669CO19227678</t>
  </si>
  <si>
    <t>ANFIC HE NOV RS</t>
  </si>
  <si>
    <t>00669CO19227686</t>
  </si>
  <si>
    <t>ANFIC HI NOV SL</t>
  </si>
  <si>
    <t>00669CO19227691</t>
  </si>
  <si>
    <t>ANFIC HO NOV DM</t>
  </si>
  <si>
    <t>00669CO19227690</t>
  </si>
  <si>
    <t>ANFIC PA NOV RS</t>
  </si>
  <si>
    <t>00669CO19227692</t>
  </si>
  <si>
    <t>ANFIC SR NOV DM</t>
  </si>
  <si>
    <t>00669CO19227685</t>
  </si>
  <si>
    <t>JYAMU NOV 2019-KI</t>
  </si>
  <si>
    <t>00669CO19227689</t>
  </si>
  <si>
    <t>JFIC SF NOV LP</t>
  </si>
  <si>
    <t>00669CO19227687</t>
  </si>
  <si>
    <t>JYA GL NOV SJ</t>
  </si>
  <si>
    <t>00669CO19227688</t>
  </si>
  <si>
    <t>JYA GN NOV SJ</t>
  </si>
  <si>
    <t>00669DA19229352</t>
  </si>
  <si>
    <t>26NOV19Preorder</t>
  </si>
  <si>
    <t>00669CO19229240</t>
  </si>
  <si>
    <t>00669CO19229247</t>
  </si>
  <si>
    <t>00669CO19229246</t>
  </si>
  <si>
    <t>00669DA19230714</t>
  </si>
  <si>
    <t>27NOV19Preorder</t>
  </si>
  <si>
    <t>00669CP19231555</t>
  </si>
  <si>
    <t>CPC 11/30/19</t>
  </si>
  <si>
    <t>credit applied to 00669SU19222190</t>
  </si>
  <si>
    <t>1DEC19Preorder</t>
  </si>
  <si>
    <t>Big Read Title</t>
  </si>
  <si>
    <t>FREE-19018903</t>
  </si>
  <si>
    <t>Order Name</t>
  </si>
  <si>
    <t>Amount from Order</t>
  </si>
  <si>
    <t>Order Date</t>
  </si>
  <si>
    <t>00669CO19233015</t>
  </si>
  <si>
    <t>00669DA19232784</t>
  </si>
  <si>
    <t>00669DA19234613</t>
  </si>
  <si>
    <t>3DEC19Preorder</t>
  </si>
  <si>
    <t>00669CO19236809</t>
  </si>
  <si>
    <t>00669CO19236820</t>
  </si>
  <si>
    <t>00669CO19237156</t>
  </si>
  <si>
    <t>00669CO19237166</t>
  </si>
  <si>
    <t>OD Audio Cart 12/4</t>
  </si>
  <si>
    <t>00669CO19237167</t>
  </si>
  <si>
    <t>00669CO19237171</t>
  </si>
  <si>
    <t>00669CO19237182</t>
  </si>
  <si>
    <t>00669CO19237580</t>
  </si>
  <si>
    <t>00669CO19237644</t>
  </si>
  <si>
    <t>00669CO19237646</t>
  </si>
  <si>
    <t>Audiobooks Under $30</t>
  </si>
  <si>
    <t>00669CO19237647</t>
  </si>
  <si>
    <t>00669CO19237645</t>
  </si>
  <si>
    <t>00669CO19237648</t>
  </si>
  <si>
    <t>ARTL Audio Dec CH</t>
  </si>
  <si>
    <t>00669CO19237650</t>
  </si>
  <si>
    <t>High Holds - Juv.</t>
  </si>
  <si>
    <t>00669CO19237651</t>
  </si>
  <si>
    <t>High Holds - YA</t>
  </si>
  <si>
    <t>00669CO19237652</t>
  </si>
  <si>
    <t>High Holds - Adult</t>
  </si>
  <si>
    <t>00669SU19237671</t>
  </si>
  <si>
    <t>00669SU19237688</t>
  </si>
  <si>
    <t>00669DA19237992</t>
  </si>
  <si>
    <t>7DEC19Preorder</t>
  </si>
  <si>
    <t>00669DA19239072</t>
  </si>
  <si>
    <t>9DEC19Preorder</t>
  </si>
  <si>
    <t>00669DA19240016</t>
  </si>
  <si>
    <t>10DEC19Preorder</t>
  </si>
  <si>
    <t>00669CO19241625</t>
  </si>
  <si>
    <t>00669CO19241631</t>
  </si>
  <si>
    <t>00669CO19241628</t>
  </si>
  <si>
    <t>00669CO19241630</t>
  </si>
  <si>
    <t>00669CO19241629</t>
  </si>
  <si>
    <t>00669CO19242388</t>
  </si>
  <si>
    <t>00669DA19243692</t>
  </si>
  <si>
    <t>16DEC19Preorder</t>
  </si>
  <si>
    <t>00669CO19243193</t>
  </si>
  <si>
    <t>00669CO19243194</t>
  </si>
  <si>
    <t>00669SU19243338</t>
  </si>
  <si>
    <t>00669CO19243475</t>
  </si>
  <si>
    <t>AFIC audio  Dec</t>
  </si>
  <si>
    <t>00669CO19243474</t>
  </si>
  <si>
    <t>AFIC ebook Dec</t>
  </si>
  <si>
    <t>00669CO19243487</t>
  </si>
  <si>
    <t>AFIC LG+ DEC SJ</t>
  </si>
  <si>
    <t>00669CO19243486</t>
  </si>
  <si>
    <t>AFIC MU DEC JP</t>
  </si>
  <si>
    <t>00669CO19243503</t>
  </si>
  <si>
    <t>Mac Expired Titles</t>
  </si>
  <si>
    <t>00669CO19243509</t>
  </si>
  <si>
    <t>JYABESTJAN2020-KI</t>
  </si>
  <si>
    <t>00669CO19243508</t>
  </si>
  <si>
    <t>AFIC audio DEC</t>
  </si>
  <si>
    <t>AFIC ROM DEC JP</t>
  </si>
  <si>
    <t>00669CO19243507</t>
  </si>
  <si>
    <t>AFIC SC DEC SJ</t>
  </si>
  <si>
    <t>00669CO19243515</t>
  </si>
  <si>
    <t>ANFIC CO DEC SJ</t>
  </si>
  <si>
    <t>00669CO19243518</t>
  </si>
  <si>
    <t>ANFIC HE DEC RS</t>
  </si>
  <si>
    <t>00669CO19243514</t>
  </si>
  <si>
    <t>JYABEST DEC KZ</t>
  </si>
  <si>
    <t>00669CO19243516</t>
  </si>
  <si>
    <t>ANFIC HI DEC SL</t>
  </si>
  <si>
    <t>00669CO19243517</t>
  </si>
  <si>
    <t>ANFIC HO DEC DM</t>
  </si>
  <si>
    <t>00669CO19243528</t>
  </si>
  <si>
    <t>ANFIC PA DEC RS</t>
  </si>
  <si>
    <t>00669CO19243531</t>
  </si>
  <si>
    <t>ANFIC SR Dec DM</t>
  </si>
  <si>
    <t>APO audio DEC</t>
  </si>
  <si>
    <t>APO ebook DEC</t>
  </si>
  <si>
    <t>00669CO19243532</t>
  </si>
  <si>
    <t>JFIC SF DEC LP</t>
  </si>
  <si>
    <t>00669CO19243529</t>
  </si>
  <si>
    <t>JYA GN DEC SJ</t>
  </si>
  <si>
    <t>JYAPO JAN KI</t>
  </si>
  <si>
    <t>00669CO19243530</t>
  </si>
  <si>
    <t>JYA GL DEC SJ</t>
  </si>
  <si>
    <t>00669SU19243556</t>
  </si>
  <si>
    <t>00669DA19244680</t>
  </si>
  <si>
    <t>17DEC19Preorder</t>
  </si>
  <si>
    <t>00669DA19245619</t>
  </si>
  <si>
    <t>18DEC19Preorder</t>
  </si>
  <si>
    <t>00669DA19246422</t>
  </si>
  <si>
    <t>19DEC19Preorder</t>
  </si>
  <si>
    <t>00669CO19246995</t>
  </si>
  <si>
    <t>APO Jan NHW</t>
  </si>
  <si>
    <t>00669CO19246993</t>
  </si>
  <si>
    <t>00669CO19246994</t>
  </si>
  <si>
    <t>Need more NHW</t>
  </si>
  <si>
    <t>00669CO19247000</t>
  </si>
  <si>
    <t>00669CO19246999</t>
  </si>
  <si>
    <t>00669CO19247001</t>
  </si>
  <si>
    <t>00669DA19250328</t>
  </si>
  <si>
    <t>30DEC19Preorder</t>
  </si>
  <si>
    <t>00669CP19252379</t>
  </si>
  <si>
    <t>00669DA19251936</t>
  </si>
  <si>
    <t>31DEC19Preorder</t>
  </si>
  <si>
    <t>50 Blackstone Titles - Audiobook</t>
  </si>
  <si>
    <t>25 Tantor Media Titles - Audiobook</t>
  </si>
  <si>
    <t>25 Blackstone Titles - Audiobook</t>
  </si>
  <si>
    <t>CPC 12/31/19</t>
  </si>
  <si>
    <t>Black River Falls Public Libra - Item: wpl010 - Uploading 50,095 historical newspaper pages</t>
  </si>
  <si>
    <t>Digital Newspaper uploads</t>
  </si>
  <si>
    <t>LSTA funding</t>
  </si>
  <si>
    <t>Recorded books</t>
  </si>
  <si>
    <t>Digital newspaper hosting</t>
  </si>
  <si>
    <t>Newspaper upload</t>
  </si>
  <si>
    <t>OCLC, 0000693401</t>
  </si>
  <si>
    <t>OCLC, 0000697839</t>
  </si>
  <si>
    <t xml:space="preserve">Bridges Library System - Processing and uploading fees for Archive of Wisconsin Newspapers
</t>
  </si>
  <si>
    <t>Patricia Portz</t>
  </si>
  <si>
    <t>"Verona, Sauk City, and Prairie du Sac Libraries"</t>
  </si>
  <si>
    <t>Doreen Nasgovitz</t>
  </si>
  <si>
    <t>"Kindle books donation"</t>
  </si>
  <si>
    <t>{recommendation: carry over to the same line}</t>
  </si>
  <si>
    <t>{recommendation:  move to digital content}</t>
  </si>
  <si>
    <t>{recommendation: carry over to reserve}</t>
  </si>
  <si>
    <t>{recommendation: move to R&amp;D}</t>
  </si>
  <si>
    <t>{recommendation: remove from digital content}</t>
  </si>
  <si>
    <t>Other income (Roundtable expense)</t>
  </si>
  <si>
    <t>[remove from reserve}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</si>
</sst>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Symbol"/>
      <family val="1"/>
      <charset val="2"/>
    </font>
    <font>
      <sz val="11"/>
      <color rgb="FF00B050"/>
      <name val="Calibri"/>
      <family val="2"/>
    </font>
    <font>
      <sz val="11"/>
      <color rgb="FF000000"/>
      <name val="Segoe UI"/>
      <family val="2"/>
    </font>
    <font>
      <sz val="9"/>
      <color rgb="FF00B050"/>
      <name val="Arial"/>
      <family val="2"/>
    </font>
    <font>
      <b/>
      <sz val="11"/>
      <color rgb="FF3F3F3F"/>
      <name val="Calibri"/>
      <family val="2"/>
      <scheme val="minor"/>
    </font>
    <font>
      <sz val="6"/>
      <color rgb="FF000000"/>
      <name val="Tahoma"/>
      <family val="2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</font>
    <font>
      <sz val="11"/>
      <color theme="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" borderId="7" applyNumberFormat="0" applyAlignment="0" applyProtection="0"/>
  </cellStyleXfs>
  <cellXfs count="160">
    <xf numFmtId="0" fontId="0" fillId="0" borderId="0" xfId="0"/>
    <xf numFmtId="0" fontId="7" fillId="0" borderId="0" xfId="0" applyFont="1"/>
    <xf numFmtId="44" fontId="7" fillId="0" borderId="0" xfId="4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165" fontId="0" fillId="0" borderId="0" xfId="0" applyNumberFormat="1"/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/>
    <xf numFmtId="44" fontId="4" fillId="0" borderId="0" xfId="4" applyFont="1"/>
    <xf numFmtId="1" fontId="10" fillId="0" borderId="0" xfId="0" applyNumberFormat="1" applyFont="1"/>
    <xf numFmtId="44" fontId="10" fillId="0" borderId="0" xfId="0" applyNumberFormat="1" applyFont="1"/>
    <xf numFmtId="14" fontId="10" fillId="0" borderId="0" xfId="0" applyNumberFormat="1" applyFont="1"/>
    <xf numFmtId="0" fontId="10" fillId="0" borderId="0" xfId="0" applyFont="1"/>
    <xf numFmtId="44" fontId="0" fillId="0" borderId="0" xfId="0" applyNumberFormat="1"/>
    <xf numFmtId="44" fontId="7" fillId="0" borderId="0" xfId="0" applyNumberFormat="1" applyFont="1"/>
    <xf numFmtId="1" fontId="4" fillId="0" borderId="0" xfId="4" applyNumberFormat="1" applyFont="1"/>
    <xf numFmtId="14" fontId="4" fillId="0" borderId="0" xfId="4" applyNumberFormat="1" applyFont="1"/>
    <xf numFmtId="14" fontId="0" fillId="0" borderId="0" xfId="0" applyNumberForma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7" fillId="0" borderId="0" xfId="0" applyFont="1"/>
    <xf numFmtId="44" fontId="18" fillId="0" borderId="0" xfId="4" applyFont="1"/>
    <xf numFmtId="164" fontId="12" fillId="0" borderId="0" xfId="0" applyNumberFormat="1" applyFont="1"/>
    <xf numFmtId="164" fontId="12" fillId="0" borderId="0" xfId="4" applyNumberFormat="1" applyFont="1" applyAlignment="1">
      <alignment wrapText="1"/>
    </xf>
    <xf numFmtId="164" fontId="18" fillId="0" borderId="0" xfId="4" applyNumberFormat="1" applyFont="1"/>
    <xf numFmtId="164" fontId="12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64" fontId="18" fillId="0" borderId="0" xfId="0" applyNumberFormat="1" applyFont="1"/>
    <xf numFmtId="10" fontId="18" fillId="0" borderId="0" xfId="4" applyNumberFormat="1" applyFont="1"/>
    <xf numFmtId="0" fontId="20" fillId="0" borderId="0" xfId="0" applyFont="1"/>
    <xf numFmtId="14" fontId="21" fillId="0" borderId="0" xfId="0" applyNumberFormat="1" applyFont="1"/>
    <xf numFmtId="44" fontId="20" fillId="0" borderId="0" xfId="5" applyFont="1"/>
    <xf numFmtId="44" fontId="20" fillId="0" borderId="0" xfId="0" applyNumberFormat="1" applyFont="1"/>
    <xf numFmtId="0" fontId="22" fillId="0" borderId="0" xfId="0" applyFont="1"/>
    <xf numFmtId="44" fontId="23" fillId="0" borderId="0" xfId="0" applyNumberFormat="1" applyFont="1"/>
    <xf numFmtId="44" fontId="23" fillId="0" borderId="0" xfId="0" applyNumberFormat="1" applyFont="1" applyAlignment="1">
      <alignment wrapText="1"/>
    </xf>
    <xf numFmtId="44" fontId="20" fillId="0" borderId="0" xfId="4" applyFont="1"/>
    <xf numFmtId="0" fontId="21" fillId="0" borderId="0" xfId="0" applyFont="1"/>
    <xf numFmtId="44" fontId="21" fillId="0" borderId="0" xfId="5" applyFont="1" applyAlignment="1">
      <alignment wrapText="1"/>
    </xf>
    <xf numFmtId="164" fontId="20" fillId="0" borderId="0" xfId="0" applyNumberFormat="1" applyFont="1"/>
    <xf numFmtId="0" fontId="24" fillId="0" borderId="0" xfId="0" applyFont="1"/>
    <xf numFmtId="8" fontId="24" fillId="0" borderId="0" xfId="0" applyNumberFormat="1" applyFont="1"/>
    <xf numFmtId="14" fontId="24" fillId="0" borderId="0" xfId="0" applyNumberFormat="1" applyFont="1"/>
    <xf numFmtId="44" fontId="24" fillId="0" borderId="0" xfId="5" applyFont="1"/>
    <xf numFmtId="0" fontId="25" fillId="0" borderId="0" xfId="0" applyFont="1"/>
    <xf numFmtId="44" fontId="24" fillId="0" borderId="0" xfId="0" applyNumberFormat="1" applyFont="1"/>
    <xf numFmtId="44" fontId="26" fillId="0" borderId="0" xfId="0" applyNumberFormat="1" applyFont="1"/>
    <xf numFmtId="44" fontId="27" fillId="0" borderId="0" xfId="0" applyNumberFormat="1" applyFont="1"/>
    <xf numFmtId="14" fontId="24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right"/>
    </xf>
    <xf numFmtId="44" fontId="24" fillId="0" borderId="0" xfId="4" applyFont="1"/>
    <xf numFmtId="0" fontId="29" fillId="0" borderId="0" xfId="0" applyFont="1" applyAlignment="1">
      <alignment wrapText="1"/>
    </xf>
    <xf numFmtId="164" fontId="24" fillId="0" borderId="0" xfId="0" applyNumberFormat="1" applyFont="1"/>
    <xf numFmtId="0" fontId="30" fillId="0" borderId="0" xfId="0" applyFont="1"/>
    <xf numFmtId="0" fontId="25" fillId="0" borderId="0" xfId="0" applyFont="1" applyAlignment="1">
      <alignment wrapText="1"/>
    </xf>
    <xf numFmtId="44" fontId="21" fillId="0" borderId="0" xfId="0" applyNumberFormat="1" applyFont="1"/>
    <xf numFmtId="0" fontId="19" fillId="0" borderId="0" xfId="0" applyFont="1"/>
    <xf numFmtId="8" fontId="0" fillId="0" borderId="0" xfId="0" applyNumberFormat="1"/>
    <xf numFmtId="8" fontId="26" fillId="0" borderId="0" xfId="0" applyNumberFormat="1" applyFont="1"/>
    <xf numFmtId="14" fontId="19" fillId="0" borderId="0" xfId="0" applyNumberFormat="1" applyFon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wrapText="1"/>
    </xf>
    <xf numFmtId="8" fontId="0" fillId="0" borderId="0" xfId="0" applyNumberFormat="1" applyAlignment="1">
      <alignment horizontal="left" vertical="center" indent="5"/>
    </xf>
    <xf numFmtId="164" fontId="0" fillId="0" borderId="0" xfId="4" applyNumberFormat="1" applyFont="1" applyAlignment="1">
      <alignment horizontal="right" wrapText="1"/>
    </xf>
    <xf numFmtId="8" fontId="24" fillId="0" borderId="0" xfId="4" applyNumberFormat="1" applyFont="1"/>
    <xf numFmtId="164" fontId="7" fillId="0" borderId="2" xfId="4" applyNumberFormat="1" applyFont="1" applyBorder="1"/>
    <xf numFmtId="164" fontId="4" fillId="0" borderId="0" xfId="4" applyNumberFormat="1" applyFont="1"/>
    <xf numFmtId="164" fontId="7" fillId="0" borderId="0" xfId="4" applyNumberFormat="1" applyFont="1"/>
    <xf numFmtId="164" fontId="7" fillId="0" borderId="0" xfId="0" applyNumberFormat="1" applyFont="1" applyAlignment="1">
      <alignment wrapText="1"/>
    </xf>
    <xf numFmtId="164" fontId="0" fillId="0" borderId="0" xfId="0" applyNumberFormat="1"/>
    <xf numFmtId="164" fontId="7" fillId="0" borderId="0" xfId="0" applyNumberFormat="1" applyFont="1"/>
    <xf numFmtId="0" fontId="0" fillId="0" borderId="0" xfId="4" applyNumberFormat="1" applyFont="1"/>
    <xf numFmtId="164" fontId="0" fillId="0" borderId="0" xfId="4" applyNumberFormat="1" applyFont="1"/>
    <xf numFmtId="14" fontId="0" fillId="0" borderId="0" xfId="4" applyNumberFormat="1" applyFont="1"/>
    <xf numFmtId="0" fontId="9" fillId="0" borderId="0" xfId="8" applyFont="1" applyAlignment="1" applyProtection="1">
      <alignment wrapText="1"/>
    </xf>
    <xf numFmtId="1" fontId="0" fillId="0" borderId="0" xfId="4" applyNumberFormat="1" applyFont="1"/>
    <xf numFmtId="44" fontId="19" fillId="0" borderId="0" xfId="5" applyFont="1" applyAlignment="1">
      <alignment wrapText="1"/>
    </xf>
    <xf numFmtId="164" fontId="24" fillId="0" borderId="0" xfId="4" applyNumberFormat="1" applyFont="1"/>
    <xf numFmtId="14" fontId="20" fillId="0" borderId="0" xfId="0" applyNumberFormat="1" applyFont="1"/>
    <xf numFmtId="1" fontId="7" fillId="0" borderId="0" xfId="0" applyNumberFormat="1" applyFont="1"/>
    <xf numFmtId="1" fontId="0" fillId="0" borderId="0" xfId="0" applyNumberFormat="1"/>
    <xf numFmtId="44" fontId="7" fillId="0" borderId="0" xfId="5" applyFont="1"/>
    <xf numFmtId="14" fontId="7" fillId="0" borderId="0" xfId="0" applyNumberFormat="1" applyFont="1"/>
    <xf numFmtId="14" fontId="9" fillId="0" borderId="0" xfId="0" applyNumberFormat="1" applyFont="1"/>
    <xf numFmtId="164" fontId="4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164" fontId="13" fillId="0" borderId="0" xfId="0" applyNumberFormat="1" applyFont="1" applyAlignment="1">
      <alignment horizontal="center" wrapText="1"/>
    </xf>
    <xf numFmtId="164" fontId="14" fillId="0" borderId="0" xfId="0" applyNumberFormat="1" applyFont="1"/>
    <xf numFmtId="164" fontId="15" fillId="0" borderId="0" xfId="0" applyNumberFormat="1" applyFont="1" applyAlignment="1">
      <alignment wrapText="1"/>
    </xf>
    <xf numFmtId="164" fontId="16" fillId="0" borderId="1" xfId="0" applyNumberFormat="1" applyFont="1" applyBorder="1" applyAlignment="1">
      <alignment horizontal="center"/>
    </xf>
    <xf numFmtId="164" fontId="13" fillId="0" borderId="0" xfId="0" applyNumberFormat="1" applyFont="1" applyAlignment="1">
      <alignment wrapText="1"/>
    </xf>
    <xf numFmtId="164" fontId="13" fillId="0" borderId="0" xfId="0" applyNumberFormat="1" applyFont="1"/>
    <xf numFmtId="164" fontId="11" fillId="0" borderId="0" xfId="0" applyNumberFormat="1" applyFont="1"/>
    <xf numFmtId="164" fontId="0" fillId="0" borderId="0" xfId="0" applyNumberFormat="1" applyFont="1" applyAlignment="1">
      <alignment wrapText="1"/>
    </xf>
    <xf numFmtId="164" fontId="0" fillId="0" borderId="0" xfId="0" applyNumberFormat="1" applyFont="1"/>
    <xf numFmtId="14" fontId="31" fillId="0" borderId="5" xfId="0" applyNumberFormat="1" applyFont="1" applyBorder="1" applyAlignment="1">
      <alignment horizontal="right" wrapText="1"/>
    </xf>
    <xf numFmtId="0" fontId="31" fillId="0" borderId="5" xfId="0" applyFont="1" applyBorder="1" applyAlignment="1">
      <alignment wrapText="1"/>
    </xf>
    <xf numFmtId="0" fontId="32" fillId="0" borderId="0" xfId="0" applyFont="1" applyAlignment="1">
      <alignment horizontal="left" vertical="center" indent="10"/>
    </xf>
    <xf numFmtId="164" fontId="26" fillId="0" borderId="0" xfId="0" applyNumberFormat="1" applyFont="1"/>
    <xf numFmtId="44" fontId="26" fillId="0" borderId="0" xfId="5" applyFont="1"/>
    <xf numFmtId="8" fontId="33" fillId="0" borderId="5" xfId="0" applyNumberFormat="1" applyFont="1" applyBorder="1" applyAlignment="1">
      <alignment horizontal="right" wrapText="1"/>
    </xf>
    <xf numFmtId="0" fontId="34" fillId="0" borderId="0" xfId="0" applyFont="1"/>
    <xf numFmtId="49" fontId="28" fillId="0" borderId="0" xfId="0" applyNumberFormat="1" applyFont="1" applyAlignment="1">
      <alignment horizontal="left"/>
    </xf>
    <xf numFmtId="0" fontId="31" fillId="0" borderId="6" xfId="0" applyFont="1" applyFill="1" applyBorder="1" applyAlignment="1">
      <alignment wrapText="1"/>
    </xf>
    <xf numFmtId="14" fontId="0" fillId="0" borderId="0" xfId="0" applyNumberFormat="1" applyFont="1"/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left"/>
    </xf>
    <xf numFmtId="8" fontId="31" fillId="0" borderId="5" xfId="0" applyNumberFormat="1" applyFont="1" applyBorder="1" applyAlignment="1">
      <alignment horizontal="right" wrapText="1"/>
    </xf>
    <xf numFmtId="167" fontId="35" fillId="0" borderId="0" xfId="0" applyNumberFormat="1" applyFont="1" applyAlignment="1">
      <alignment horizontal="right"/>
    </xf>
    <xf numFmtId="44" fontId="0" fillId="0" borderId="0" xfId="4" applyFont="1"/>
    <xf numFmtId="0" fontId="37" fillId="0" borderId="0" xfId="0" applyFont="1"/>
    <xf numFmtId="0" fontId="38" fillId="2" borderId="7" xfId="13" applyFont="1"/>
    <xf numFmtId="44" fontId="38" fillId="2" borderId="7" xfId="13" applyNumberFormat="1" applyFont="1"/>
    <xf numFmtId="0" fontId="0" fillId="0" borderId="0" xfId="0" applyAlignment="1">
      <alignment vertical="center" wrapText="1"/>
    </xf>
    <xf numFmtId="44" fontId="0" fillId="0" borderId="0" xfId="4" applyFont="1" applyAlignment="1">
      <alignment vertical="center"/>
    </xf>
    <xf numFmtId="44" fontId="7" fillId="0" borderId="0" xfId="4" applyFont="1" applyAlignment="1">
      <alignment wrapText="1"/>
    </xf>
    <xf numFmtId="0" fontId="0" fillId="0" borderId="0" xfId="0" applyAlignment="1">
      <alignment horizontal="right"/>
    </xf>
    <xf numFmtId="164" fontId="4" fillId="0" borderId="0" xfId="4" applyNumberFormat="1" applyFont="1" applyFill="1"/>
    <xf numFmtId="0" fontId="0" fillId="0" borderId="0" xfId="0"/>
    <xf numFmtId="0" fontId="39" fillId="0" borderId="0" xfId="0" applyFont="1"/>
    <xf numFmtId="0" fontId="0" fillId="0" borderId="0" xfId="0" applyFill="1"/>
    <xf numFmtId="8" fontId="0" fillId="0" borderId="0" xfId="0" applyNumberFormat="1" applyFill="1"/>
    <xf numFmtId="14" fontId="0" fillId="0" borderId="0" xfId="0" applyNumberFormat="1" applyFill="1"/>
    <xf numFmtId="44" fontId="0" fillId="0" borderId="0" xfId="6" applyFont="1" applyFill="1"/>
    <xf numFmtId="8" fontId="0" fillId="0" borderId="0" xfId="4" applyNumberFormat="1" applyFont="1"/>
    <xf numFmtId="44" fontId="12" fillId="0" borderId="0" xfId="4" applyFont="1"/>
    <xf numFmtId="44" fontId="13" fillId="0" borderId="0" xfId="4" applyFont="1"/>
    <xf numFmtId="6" fontId="18" fillId="0" borderId="0" xfId="4" applyNumberFormat="1" applyFont="1"/>
    <xf numFmtId="44" fontId="30" fillId="0" borderId="0" xfId="4" applyFont="1"/>
    <xf numFmtId="44" fontId="40" fillId="0" borderId="0" xfId="4" applyFont="1" applyAlignment="1">
      <alignment wrapText="1"/>
    </xf>
    <xf numFmtId="44" fontId="40" fillId="0" borderId="0" xfId="4" applyFont="1"/>
    <xf numFmtId="10" fontId="40" fillId="0" borderId="0" xfId="4" applyNumberFormat="1" applyFont="1"/>
    <xf numFmtId="0" fontId="40" fillId="0" borderId="0" xfId="0" applyFont="1"/>
    <xf numFmtId="8" fontId="18" fillId="0" borderId="0" xfId="4" applyNumberFormat="1" applyFont="1"/>
    <xf numFmtId="164" fontId="1" fillId="0" borderId="0" xfId="4" applyNumberFormat="1" applyFont="1"/>
    <xf numFmtId="8" fontId="13" fillId="0" borderId="0" xfId="0" applyNumberFormat="1" applyFont="1"/>
    <xf numFmtId="8" fontId="12" fillId="0" borderId="0" xfId="0" applyNumberFormat="1" applyFont="1"/>
    <xf numFmtId="6" fontId="12" fillId="0" borderId="0" xfId="0" applyNumberFormat="1" applyFont="1"/>
    <xf numFmtId="44" fontId="18" fillId="0" borderId="0" xfId="4" applyNumberFormat="1" applyFont="1"/>
    <xf numFmtId="44" fontId="12" fillId="0" borderId="0" xfId="0" applyNumberFormat="1" applyFont="1"/>
    <xf numFmtId="44" fontId="0" fillId="0" borderId="0" xfId="0" applyNumberFormat="1" applyFont="1"/>
    <xf numFmtId="44" fontId="13" fillId="0" borderId="0" xfId="0" applyNumberFormat="1" applyFont="1"/>
    <xf numFmtId="44" fontId="9" fillId="0" borderId="0" xfId="0" applyNumberFormat="1" applyFont="1"/>
    <xf numFmtId="14" fontId="4" fillId="0" borderId="0" xfId="0" applyNumberFormat="1" applyFont="1"/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41" fillId="0" borderId="0" xfId="0" applyFont="1" applyFill="1"/>
    <xf numFmtId="0" fontId="41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13" fillId="0" borderId="0" xfId="0" applyFont="1" applyFill="1"/>
  </cellXfs>
  <cellStyles count="14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Currency 4" xfId="7" xr:uid="{00000000-0005-0000-0000-000006000000}"/>
    <cellStyle name="Hyperlink" xfId="8" builtinId="8"/>
    <cellStyle name="Normal" xfId="0" builtinId="0"/>
    <cellStyle name="Normal 2" xfId="9" xr:uid="{00000000-0005-0000-0000-000009000000}"/>
    <cellStyle name="Output" xfId="13" builtinId="21"/>
    <cellStyle name="Percent 2" xfId="10" xr:uid="{00000000-0005-0000-0000-00000B000000}"/>
    <cellStyle name="Percent 3" xfId="11" xr:uid="{00000000-0005-0000-0000-00000C000000}"/>
    <cellStyle name="Percent 4" xfId="12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9"/>
  <sheetViews>
    <sheetView tabSelected="1" topLeftCell="A4" workbookViewId="0">
      <selection activeCell="I20" sqref="I20"/>
    </sheetView>
  </sheetViews>
  <sheetFormatPr defaultColWidth="8.77734375" defaultRowHeight="14.4" x14ac:dyDescent="0.3"/>
  <cols>
    <col min="1" max="1" width="2.77734375" style="22" bestFit="1" customWidth="1"/>
    <col min="2" max="2" width="29" style="23" bestFit="1" customWidth="1"/>
    <col min="3" max="4" width="19.21875" style="32" customWidth="1"/>
    <col min="5" max="5" width="15.5546875" style="29" bestFit="1" customWidth="1"/>
    <col min="6" max="6" width="14" style="22" bestFit="1" customWidth="1"/>
    <col min="7" max="7" width="3.88671875" style="22" customWidth="1"/>
    <col min="8" max="8" width="13.21875" style="22" customWidth="1"/>
    <col min="9" max="9" width="29.77734375" style="135" customWidth="1"/>
    <col min="10" max="10" width="54.77734375" style="154" customWidth="1"/>
    <col min="11" max="16384" width="8.77734375" style="22"/>
  </cols>
  <sheetData>
    <row r="2" spans="1:10" ht="15.6" x14ac:dyDescent="0.3">
      <c r="C2" s="95" t="s">
        <v>111</v>
      </c>
      <c r="D2" s="95" t="s">
        <v>84</v>
      </c>
      <c r="E2" s="96" t="s">
        <v>85</v>
      </c>
    </row>
    <row r="3" spans="1:10" ht="18" x14ac:dyDescent="0.35">
      <c r="C3" s="97"/>
      <c r="D3" s="97"/>
      <c r="E3" s="98"/>
      <c r="F3" s="24"/>
      <c r="H3" s="25"/>
      <c r="I3" s="136"/>
    </row>
    <row r="4" spans="1:10" ht="15.6" x14ac:dyDescent="0.3">
      <c r="B4" s="26" t="s">
        <v>0</v>
      </c>
      <c r="C4" s="99"/>
      <c r="D4" s="99"/>
      <c r="E4" s="100"/>
      <c r="F4" s="25"/>
      <c r="G4" s="25"/>
      <c r="H4" s="27"/>
      <c r="I4" s="136"/>
      <c r="J4" s="155"/>
    </row>
    <row r="5" spans="1:10" ht="15.6" x14ac:dyDescent="0.3">
      <c r="F5" s="28"/>
      <c r="G5" s="28"/>
      <c r="H5" s="148"/>
      <c r="I5" s="136"/>
    </row>
    <row r="6" spans="1:10" ht="17.25" customHeight="1" x14ac:dyDescent="0.3">
      <c r="A6" s="22" t="s">
        <v>13</v>
      </c>
      <c r="B6" s="23" t="s">
        <v>1</v>
      </c>
      <c r="C6" s="29">
        <v>89675</v>
      </c>
      <c r="D6" s="30">
        <f>'Income detail'!I19</f>
        <v>89680</v>
      </c>
      <c r="E6" s="31">
        <f>D6-C6</f>
        <v>5</v>
      </c>
      <c r="F6" s="31"/>
      <c r="G6" s="31"/>
      <c r="H6" s="149">
        <v>5</v>
      </c>
      <c r="I6" s="119" t="s">
        <v>1</v>
      </c>
      <c r="J6" s="156" t="s">
        <v>1025</v>
      </c>
    </row>
    <row r="7" spans="1:10" ht="19.5" customHeight="1" x14ac:dyDescent="0.3">
      <c r="A7" s="22" t="s">
        <v>7</v>
      </c>
      <c r="B7" s="23" t="s">
        <v>12</v>
      </c>
      <c r="C7" s="32">
        <v>0</v>
      </c>
      <c r="D7" s="32">
        <v>63134.84</v>
      </c>
      <c r="E7" s="31">
        <f t="shared" ref="E7:E13" si="0">D7-C7</f>
        <v>63134.84</v>
      </c>
      <c r="F7" s="31"/>
      <c r="G7" s="31"/>
      <c r="H7" s="149">
        <v>11150</v>
      </c>
      <c r="I7" s="119" t="s">
        <v>86</v>
      </c>
      <c r="J7" s="157" t="s">
        <v>1024</v>
      </c>
    </row>
    <row r="8" spans="1:10" ht="19.5" customHeight="1" x14ac:dyDescent="0.3">
      <c r="A8" s="22" t="s">
        <v>8</v>
      </c>
      <c r="B8" s="23" t="s">
        <v>86</v>
      </c>
      <c r="C8" s="32">
        <v>0</v>
      </c>
      <c r="D8" s="32">
        <f>'Donations detail'!B12</f>
        <v>11150</v>
      </c>
      <c r="E8" s="31">
        <f t="shared" si="0"/>
        <v>11150</v>
      </c>
      <c r="F8" s="31"/>
      <c r="G8" s="31"/>
      <c r="H8" s="149">
        <v>37452</v>
      </c>
      <c r="I8" s="119" t="s">
        <v>1011</v>
      </c>
      <c r="J8" s="156" t="s">
        <v>1023</v>
      </c>
    </row>
    <row r="9" spans="1:10" ht="19.5" customHeight="1" x14ac:dyDescent="0.3">
      <c r="A9" t="s">
        <v>98</v>
      </c>
      <c r="B9" s="5" t="s">
        <v>99</v>
      </c>
      <c r="C9" s="32">
        <v>0</v>
      </c>
      <c r="D9" s="32">
        <f>'Other income detail'!B15</f>
        <v>37452</v>
      </c>
      <c r="E9" s="31">
        <f t="shared" si="0"/>
        <v>37452</v>
      </c>
      <c r="F9" s="31"/>
      <c r="G9" s="31"/>
      <c r="H9" s="149">
        <v>-9</v>
      </c>
      <c r="I9" s="119" t="s">
        <v>38</v>
      </c>
      <c r="J9" s="158" t="s">
        <v>1027</v>
      </c>
    </row>
    <row r="10" spans="1:10" x14ac:dyDescent="0.3">
      <c r="A10" t="s">
        <v>14</v>
      </c>
      <c r="B10" s="23" t="s">
        <v>22</v>
      </c>
      <c r="C10" s="32">
        <v>1150000</v>
      </c>
      <c r="D10" s="32">
        <f>'Income detail'!D19</f>
        <v>1149991</v>
      </c>
      <c r="E10" s="31">
        <f t="shared" si="0"/>
        <v>-9</v>
      </c>
      <c r="F10" s="31"/>
      <c r="G10" s="31"/>
      <c r="H10" s="149">
        <v>12000</v>
      </c>
      <c r="I10" s="119" t="s">
        <v>1012</v>
      </c>
      <c r="J10" s="158" t="s">
        <v>1026</v>
      </c>
    </row>
    <row r="11" spans="1:10" x14ac:dyDescent="0.3">
      <c r="A11" t="s">
        <v>15</v>
      </c>
      <c r="B11" s="5" t="s">
        <v>106</v>
      </c>
      <c r="C11" s="32">
        <v>12000</v>
      </c>
      <c r="D11" s="32">
        <f>'Other income detail'!G15</f>
        <v>24000</v>
      </c>
      <c r="E11" s="31">
        <f t="shared" si="0"/>
        <v>12000</v>
      </c>
      <c r="F11" s="31"/>
      <c r="G11" s="31"/>
      <c r="H11" s="150">
        <f>19998-19997</f>
        <v>1</v>
      </c>
      <c r="I11" s="119" t="s">
        <v>1013</v>
      </c>
      <c r="J11" s="156" t="s">
        <v>1025</v>
      </c>
    </row>
    <row r="12" spans="1:10" x14ac:dyDescent="0.3">
      <c r="A12" t="s">
        <v>101</v>
      </c>
      <c r="B12" s="5" t="s">
        <v>390</v>
      </c>
      <c r="C12" s="32">
        <v>0</v>
      </c>
      <c r="D12" s="32">
        <f>'Other income detail'!L14</f>
        <v>19998</v>
      </c>
      <c r="E12" s="31">
        <f t="shared" si="0"/>
        <v>19998</v>
      </c>
      <c r="F12" s="31"/>
      <c r="G12" s="31"/>
      <c r="H12" s="150">
        <f>7291.74-7730.24</f>
        <v>-438.5</v>
      </c>
      <c r="I12" s="119" t="s">
        <v>1028</v>
      </c>
      <c r="J12" s="158" t="s">
        <v>1029</v>
      </c>
    </row>
    <row r="13" spans="1:10" x14ac:dyDescent="0.3">
      <c r="A13" t="s">
        <v>18</v>
      </c>
      <c r="B13" s="5" t="s">
        <v>274</v>
      </c>
      <c r="C13" s="32">
        <v>0</v>
      </c>
      <c r="D13" s="32">
        <f>'Other income detail'!Q14</f>
        <v>7291.74</v>
      </c>
      <c r="E13" s="31">
        <f t="shared" si="0"/>
        <v>7291.74</v>
      </c>
      <c r="F13" s="31"/>
      <c r="G13" s="31"/>
      <c r="H13" s="149">
        <v>985.05</v>
      </c>
      <c r="I13" s="119" t="s">
        <v>2</v>
      </c>
      <c r="J13" s="156" t="s">
        <v>1023</v>
      </c>
    </row>
    <row r="14" spans="1:10" ht="19.5" customHeight="1" x14ac:dyDescent="0.3">
      <c r="E14" s="31"/>
      <c r="F14" s="31"/>
      <c r="G14" s="31"/>
      <c r="H14" s="149">
        <v>1497.81</v>
      </c>
      <c r="I14" s="119" t="s">
        <v>287</v>
      </c>
      <c r="J14" s="156" t="s">
        <v>1023</v>
      </c>
    </row>
    <row r="15" spans="1:10" x14ac:dyDescent="0.3">
      <c r="B15" s="33" t="s">
        <v>5</v>
      </c>
      <c r="C15" s="29">
        <f>SUM(C6:C14)</f>
        <v>1251675</v>
      </c>
      <c r="D15" s="29">
        <f>SUM(D6:D14)</f>
        <v>1402697.58</v>
      </c>
      <c r="E15" s="29">
        <f>SUM(E6:E14)</f>
        <v>151022.57999999999</v>
      </c>
      <c r="F15" s="31"/>
      <c r="G15" s="31"/>
      <c r="H15" s="149">
        <v>4925</v>
      </c>
      <c r="I15" s="119" t="s">
        <v>1014</v>
      </c>
      <c r="J15" s="156" t="s">
        <v>1023</v>
      </c>
    </row>
    <row r="16" spans="1:10" ht="18" customHeight="1" x14ac:dyDescent="0.3">
      <c r="F16" s="29"/>
      <c r="G16" s="29"/>
      <c r="H16" s="150">
        <v>642.28</v>
      </c>
      <c r="I16" s="119" t="s">
        <v>1015</v>
      </c>
      <c r="J16" s="156" t="s">
        <v>1023</v>
      </c>
    </row>
    <row r="17" spans="1:10" x14ac:dyDescent="0.3">
      <c r="H17" s="147">
        <v>17000</v>
      </c>
      <c r="I17" s="119" t="s">
        <v>82</v>
      </c>
      <c r="J17" s="156" t="s">
        <v>1023</v>
      </c>
    </row>
    <row r="18" spans="1:10" ht="15.6" x14ac:dyDescent="0.3">
      <c r="A18" s="25"/>
      <c r="B18" s="26" t="s">
        <v>103</v>
      </c>
      <c r="C18" s="99"/>
      <c r="D18" s="99"/>
      <c r="H18" s="146">
        <v>34551.230000000003</v>
      </c>
      <c r="I18" s="119" t="s">
        <v>17</v>
      </c>
      <c r="J18" s="156" t="s">
        <v>1023</v>
      </c>
    </row>
    <row r="19" spans="1:10" s="25" customFormat="1" ht="15.6" x14ac:dyDescent="0.3">
      <c r="B19" s="26"/>
      <c r="C19" s="99"/>
      <c r="D19" s="99"/>
      <c r="E19" s="100"/>
      <c r="G19" s="26"/>
      <c r="H19" s="151">
        <f>SUM(H6:H18)</f>
        <v>119761.87</v>
      </c>
      <c r="J19" s="159"/>
    </row>
    <row r="20" spans="1:10" s="25" customFormat="1" ht="15.6" x14ac:dyDescent="0.3">
      <c r="A20" s="22" t="s">
        <v>13</v>
      </c>
      <c r="B20" s="23" t="s">
        <v>2</v>
      </c>
      <c r="C20" s="30">
        <v>2000</v>
      </c>
      <c r="D20" s="30">
        <f>'Expense detail'!B447</f>
        <v>1014.95</v>
      </c>
      <c r="E20" s="34">
        <f>C20-D20</f>
        <v>985.05</v>
      </c>
      <c r="G20" s="26"/>
      <c r="J20" s="155"/>
    </row>
    <row r="21" spans="1:10" x14ac:dyDescent="0.3">
      <c r="A21" s="22" t="s">
        <v>7</v>
      </c>
      <c r="B21" s="23" t="s">
        <v>3</v>
      </c>
      <c r="C21" s="30">
        <v>52000</v>
      </c>
      <c r="D21" s="30">
        <f>'Expense detail'!F447</f>
        <v>52000</v>
      </c>
      <c r="E21" s="34">
        <f t="shared" ref="E21:E31" si="1">C21-D21</f>
        <v>0</v>
      </c>
      <c r="F21" s="31"/>
      <c r="G21" s="35"/>
    </row>
    <row r="22" spans="1:10" ht="24.75" customHeight="1" x14ac:dyDescent="0.3">
      <c r="A22" s="22" t="s">
        <v>8</v>
      </c>
      <c r="B22" s="23" t="s">
        <v>11</v>
      </c>
      <c r="C22" s="30">
        <v>18000</v>
      </c>
      <c r="D22" s="30">
        <f>'Expense detail'!J447</f>
        <v>18000</v>
      </c>
      <c r="E22" s="34">
        <f t="shared" si="1"/>
        <v>0</v>
      </c>
      <c r="F22" s="31"/>
      <c r="G22" s="35"/>
    </row>
    <row r="23" spans="1:10" x14ac:dyDescent="0.3">
      <c r="A23" s="22" t="s">
        <v>9</v>
      </c>
      <c r="B23" s="23" t="s">
        <v>10</v>
      </c>
      <c r="C23" s="30">
        <f>1000000+33941.33</f>
        <v>1033941.33</v>
      </c>
      <c r="D23" s="30">
        <f>'Expense detail'!R447</f>
        <v>1032443.5199999996</v>
      </c>
      <c r="E23" s="34">
        <f t="shared" si="1"/>
        <v>1497.8100000004051</v>
      </c>
      <c r="F23" s="31"/>
      <c r="G23" s="35"/>
    </row>
    <row r="24" spans="1:10" x14ac:dyDescent="0.3">
      <c r="A24" t="s">
        <v>95</v>
      </c>
      <c r="B24" s="5" t="s">
        <v>96</v>
      </c>
      <c r="C24" s="30">
        <v>150000</v>
      </c>
      <c r="D24" s="30">
        <f>'Expense detail'!N447</f>
        <v>150000</v>
      </c>
      <c r="E24" s="34">
        <f t="shared" si="1"/>
        <v>0</v>
      </c>
      <c r="F24" s="31"/>
      <c r="G24" s="35"/>
      <c r="H24" s="141"/>
      <c r="I24" s="140"/>
    </row>
    <row r="25" spans="1:10" x14ac:dyDescent="0.3">
      <c r="A25" t="s">
        <v>15</v>
      </c>
      <c r="B25" s="23" t="s">
        <v>20</v>
      </c>
      <c r="C25" s="29">
        <f>1925+3000</f>
        <v>4925</v>
      </c>
      <c r="D25" s="30">
        <f>'Expense detail'!X447</f>
        <v>0</v>
      </c>
      <c r="E25" s="34">
        <f t="shared" si="1"/>
        <v>4925</v>
      </c>
      <c r="F25" s="31"/>
      <c r="G25" s="35"/>
      <c r="H25" s="144"/>
      <c r="I25" s="143"/>
    </row>
    <row r="26" spans="1:10" x14ac:dyDescent="0.3">
      <c r="A26" t="s">
        <v>101</v>
      </c>
      <c r="B26" s="23" t="s">
        <v>21</v>
      </c>
      <c r="C26" s="29">
        <v>1750</v>
      </c>
      <c r="D26" s="30">
        <v>1750</v>
      </c>
      <c r="E26" s="34">
        <f t="shared" si="1"/>
        <v>0</v>
      </c>
      <c r="F26" s="31"/>
      <c r="G26" s="35"/>
      <c r="H26" s="144"/>
      <c r="I26" s="28"/>
    </row>
    <row r="27" spans="1:10" x14ac:dyDescent="0.3">
      <c r="A27" t="s">
        <v>18</v>
      </c>
      <c r="B27" s="94" t="s">
        <v>291</v>
      </c>
      <c r="C27" s="29">
        <v>642.28</v>
      </c>
      <c r="D27" s="30">
        <f>'Expense detail'!AB447</f>
        <v>0</v>
      </c>
      <c r="E27" s="34">
        <f t="shared" si="1"/>
        <v>642.28</v>
      </c>
      <c r="F27" s="31"/>
      <c r="G27" s="35"/>
      <c r="H27" s="144"/>
      <c r="I27" s="28"/>
    </row>
    <row r="28" spans="1:10" ht="29.25" customHeight="1" x14ac:dyDescent="0.3">
      <c r="A28" t="s">
        <v>19</v>
      </c>
      <c r="B28" s="23" t="s">
        <v>4</v>
      </c>
      <c r="C28" s="30">
        <v>17000</v>
      </c>
      <c r="D28" s="30">
        <f>'Expense detail'!AN447</f>
        <v>0</v>
      </c>
      <c r="E28" s="34">
        <f t="shared" si="1"/>
        <v>17000</v>
      </c>
      <c r="F28" s="31"/>
      <c r="G28" s="35"/>
      <c r="H28" s="144"/>
      <c r="I28" s="28"/>
    </row>
    <row r="29" spans="1:10" ht="18" customHeight="1" x14ac:dyDescent="0.3">
      <c r="A29" t="s">
        <v>94</v>
      </c>
      <c r="B29" s="23" t="s">
        <v>17</v>
      </c>
      <c r="C29" s="71">
        <f>10000+24551.23</f>
        <v>34551.229999999996</v>
      </c>
      <c r="D29" s="30">
        <f>'Expense detail'!AR447</f>
        <v>0</v>
      </c>
      <c r="E29" s="34">
        <f t="shared" si="1"/>
        <v>34551.229999999996</v>
      </c>
      <c r="F29" s="31"/>
      <c r="G29" s="35"/>
      <c r="H29" s="144"/>
      <c r="I29" s="137"/>
    </row>
    <row r="30" spans="1:10" ht="18" customHeight="1" x14ac:dyDescent="0.3">
      <c r="A30" t="s">
        <v>290</v>
      </c>
      <c r="B30" s="94" t="s">
        <v>390</v>
      </c>
      <c r="C30" s="71">
        <v>0</v>
      </c>
      <c r="D30" s="32">
        <f>'Expense detail'!AZ447</f>
        <v>19997</v>
      </c>
      <c r="E30" s="34">
        <f t="shared" si="1"/>
        <v>-19997</v>
      </c>
      <c r="F30" s="31"/>
      <c r="G30" s="35"/>
      <c r="H30" s="144"/>
      <c r="I30" s="137"/>
    </row>
    <row r="31" spans="1:10" ht="18" customHeight="1" x14ac:dyDescent="0.3">
      <c r="A31" t="s">
        <v>391</v>
      </c>
      <c r="B31" s="23" t="s">
        <v>6</v>
      </c>
      <c r="C31" s="32">
        <v>0</v>
      </c>
      <c r="D31" s="32">
        <f>'Expense detail'!BD447</f>
        <v>7730.24</v>
      </c>
      <c r="E31" s="34">
        <f t="shared" si="1"/>
        <v>-7730.24</v>
      </c>
      <c r="F31" s="31"/>
      <c r="G31" s="35"/>
      <c r="H31" s="61"/>
      <c r="I31" s="138"/>
    </row>
    <row r="32" spans="1:10" ht="18" customHeight="1" x14ac:dyDescent="0.3">
      <c r="E32" s="34"/>
      <c r="F32" s="31"/>
      <c r="G32" s="31">
        <f>C23-C40</f>
        <v>1000000</v>
      </c>
      <c r="H32" s="142"/>
      <c r="I32" s="139"/>
    </row>
    <row r="33" spans="2:10" ht="18" customHeight="1" x14ac:dyDescent="0.3">
      <c r="B33" s="33" t="s">
        <v>5</v>
      </c>
      <c r="C33" s="29">
        <f>SUM(C20:C31)</f>
        <v>1314809.8400000001</v>
      </c>
      <c r="D33" s="29">
        <f>SUM(D20:D31)</f>
        <v>1282935.7099999995</v>
      </c>
      <c r="E33" s="31">
        <f>C33-D33</f>
        <v>31874.130000000587</v>
      </c>
      <c r="F33" s="31"/>
      <c r="G33" s="35"/>
      <c r="H33" s="142"/>
      <c r="I33" s="139"/>
    </row>
    <row r="34" spans="2:10" ht="18" customHeight="1" x14ac:dyDescent="0.3">
      <c r="B34" s="32"/>
      <c r="E34" s="31"/>
      <c r="F34" s="31"/>
      <c r="G34" s="35"/>
      <c r="H34" s="141"/>
      <c r="I34" s="140"/>
    </row>
    <row r="35" spans="2:10" ht="18" customHeight="1" x14ac:dyDescent="0.3">
      <c r="B35" s="33"/>
      <c r="C35" s="29"/>
      <c r="D35" s="29"/>
      <c r="H35" s="141"/>
      <c r="I35" s="140"/>
    </row>
    <row r="36" spans="2:10" x14ac:dyDescent="0.3">
      <c r="B36" s="33" t="s">
        <v>92</v>
      </c>
      <c r="C36" s="29"/>
      <c r="D36" s="29">
        <f>D15-D33</f>
        <v>119761.87000000058</v>
      </c>
      <c r="H36" s="141"/>
      <c r="I36" s="140"/>
    </row>
    <row r="37" spans="2:10" x14ac:dyDescent="0.3">
      <c r="B37" s="33"/>
      <c r="H37" s="141"/>
    </row>
    <row r="38" spans="2:10" ht="28.8" x14ac:dyDescent="0.3">
      <c r="B38" s="69" t="s">
        <v>104</v>
      </c>
      <c r="C38" s="102"/>
      <c r="D38" s="102"/>
      <c r="G38" s="106"/>
      <c r="H38" s="25"/>
      <c r="I38" s="145"/>
      <c r="J38" s="155"/>
    </row>
    <row r="39" spans="2:10" ht="15" x14ac:dyDescent="0.3">
      <c r="B39" s="68" t="s">
        <v>2</v>
      </c>
      <c r="C39" s="102">
        <v>1000</v>
      </c>
      <c r="D39" s="102"/>
      <c r="G39" s="106"/>
    </row>
    <row r="40" spans="2:10" ht="15" x14ac:dyDescent="0.3">
      <c r="B40" s="70" t="s">
        <v>287</v>
      </c>
      <c r="C40" s="103">
        <f>26416.34+7525-0.01</f>
        <v>33941.329999999994</v>
      </c>
      <c r="D40" s="103"/>
      <c r="G40" s="106"/>
    </row>
    <row r="41" spans="2:10" ht="15" x14ac:dyDescent="0.3">
      <c r="B41" s="68" t="s">
        <v>288</v>
      </c>
      <c r="C41" s="103">
        <v>3000</v>
      </c>
      <c r="D41" s="102"/>
      <c r="G41" s="106"/>
    </row>
    <row r="42" spans="2:10" ht="15" x14ac:dyDescent="0.3">
      <c r="B42" s="68" t="s">
        <v>17</v>
      </c>
      <c r="C42" s="103">
        <f>24600.73-49.5</f>
        <v>24551.23</v>
      </c>
      <c r="D42" s="103"/>
      <c r="G42" s="106"/>
      <c r="I42" s="119"/>
    </row>
    <row r="43" spans="2:10" ht="15" x14ac:dyDescent="0.3">
      <c r="B43" s="68" t="s">
        <v>289</v>
      </c>
      <c r="C43" s="103">
        <v>642.28</v>
      </c>
      <c r="D43" s="102"/>
      <c r="G43" s="106"/>
    </row>
    <row r="44" spans="2:10" x14ac:dyDescent="0.3">
      <c r="C44" s="32">
        <f>SUM(C39:C43)</f>
        <v>63134.84</v>
      </c>
    </row>
    <row r="46" spans="2:10" x14ac:dyDescent="0.3">
      <c r="E46" s="101"/>
    </row>
    <row r="48" spans="2:10" ht="15.6" x14ac:dyDescent="0.3">
      <c r="B48" s="26"/>
    </row>
    <row r="49" spans="3:3" x14ac:dyDescent="0.3">
      <c r="C49" s="92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451"/>
  <sheetViews>
    <sheetView topLeftCell="M1" zoomScale="90" zoomScaleNormal="90" workbookViewId="0">
      <pane ySplit="1" topLeftCell="A419" activePane="bottomLeft" state="frozen"/>
      <selection activeCell="K1" sqref="K1"/>
      <selection pane="bottomLeft" activeCell="R438" sqref="R438"/>
    </sheetView>
  </sheetViews>
  <sheetFormatPr defaultColWidth="9.21875" defaultRowHeight="14.4" x14ac:dyDescent="0.3"/>
  <cols>
    <col min="1" max="1" width="9.21875" style="47"/>
    <col min="2" max="2" width="10.21875" style="47" bestFit="1" customWidth="1"/>
    <col min="3" max="3" width="10.44140625" style="47" bestFit="1" customWidth="1"/>
    <col min="4" max="4" width="3.21875" style="47" customWidth="1"/>
    <col min="5" max="5" width="23.44140625" style="47" bestFit="1" customWidth="1"/>
    <col min="6" max="6" width="12" style="50" bestFit="1" customWidth="1"/>
    <col min="7" max="7" width="10.44140625" style="47" bestFit="1" customWidth="1"/>
    <col min="8" max="8" width="3" style="47" customWidth="1"/>
    <col min="9" max="9" width="16.77734375" style="47" bestFit="1" customWidth="1"/>
    <col min="10" max="10" width="12" style="52" bestFit="1" customWidth="1"/>
    <col min="11" max="11" width="10.5546875" style="47" bestFit="1" customWidth="1"/>
    <col min="12" max="12" width="3" style="47" customWidth="1"/>
    <col min="13" max="13" width="24.5546875" style="47" customWidth="1"/>
    <col min="14" max="14" width="13.21875" style="52" bestFit="1" customWidth="1"/>
    <col min="15" max="15" width="9.5546875" style="47" bestFit="1" customWidth="1"/>
    <col min="16" max="16" width="3" style="47" customWidth="1"/>
    <col min="17" max="17" width="22.21875" style="61" bestFit="1" customWidth="1"/>
    <col min="18" max="18" width="14.77734375" style="54" bestFit="1" customWidth="1"/>
    <col min="19" max="20" width="11.77734375" style="54" customWidth="1"/>
    <col min="21" max="21" width="14.44140625" style="49" customWidth="1"/>
    <col min="22" max="22" width="3.77734375" style="47" customWidth="1"/>
    <col min="23" max="23" width="18.21875" style="47" bestFit="1" customWidth="1"/>
    <col min="24" max="24" width="14.44140625" style="52" customWidth="1"/>
    <col min="25" max="25" width="14.44140625" style="47" customWidth="1"/>
    <col min="26" max="26" width="2.5546875" style="47" customWidth="1"/>
    <col min="27" max="27" width="18.21875" style="47" bestFit="1" customWidth="1"/>
    <col min="28" max="28" width="14.44140625" style="52" customWidth="1"/>
    <col min="29" max="29" width="14.44140625" style="47" customWidth="1"/>
    <col min="30" max="30" width="2.5546875" style="47" customWidth="1"/>
    <col min="31" max="31" width="18.77734375" style="47" bestFit="1" customWidth="1"/>
    <col min="32" max="32" width="14.44140625" style="58" customWidth="1"/>
    <col min="33" max="33" width="14.44140625" style="47" customWidth="1"/>
    <col min="34" max="34" width="3.21875" style="47" customWidth="1"/>
    <col min="35" max="35" width="17.21875" style="47" bestFit="1" customWidth="1"/>
    <col min="36" max="36" width="10.5546875" style="50" bestFit="1" customWidth="1"/>
    <col min="37" max="37" width="21.5546875" style="47" customWidth="1"/>
    <col min="38" max="38" width="3.21875" style="47" customWidth="1"/>
    <col min="39" max="39" width="11" style="47" customWidth="1"/>
    <col min="40" max="40" width="10.5546875" style="50" bestFit="1" customWidth="1"/>
    <col min="41" max="41" width="21.5546875" style="47" customWidth="1"/>
    <col min="42" max="42" width="3.21875" style="47" customWidth="1"/>
    <col min="43" max="43" width="17.21875" style="47" customWidth="1"/>
    <col min="44" max="44" width="9.77734375" style="58" customWidth="1"/>
    <col min="45" max="45" width="9.77734375" style="47" customWidth="1"/>
    <col min="46" max="46" width="3" style="47" customWidth="1"/>
    <col min="47" max="47" width="17.21875" style="47" customWidth="1"/>
    <col min="48" max="48" width="12" style="58" bestFit="1" customWidth="1"/>
    <col min="49" max="49" width="10.44140625" style="47" bestFit="1" customWidth="1"/>
    <col min="50" max="50" width="3" style="47" customWidth="1"/>
    <col min="51" max="51" width="25.21875" style="47" bestFit="1" customWidth="1"/>
    <col min="52" max="52" width="11" style="60" bestFit="1" customWidth="1"/>
    <col min="53" max="53" width="11.21875" style="47" customWidth="1"/>
    <col min="54" max="54" width="3" style="47" customWidth="1"/>
    <col min="55" max="55" width="25.21875" style="47" bestFit="1" customWidth="1"/>
    <col min="56" max="56" width="10.5546875" style="60" bestFit="1" customWidth="1"/>
    <col min="57" max="57" width="11.21875" style="47" customWidth="1"/>
    <col min="58" max="16384" width="9.21875" style="47"/>
  </cols>
  <sheetData>
    <row r="1" spans="1:57" s="36" customFormat="1" ht="30.75" customHeight="1" thickBot="1" x14ac:dyDescent="0.35">
      <c r="A1" s="36" t="s">
        <v>2</v>
      </c>
      <c r="C1" s="36" t="s">
        <v>81</v>
      </c>
      <c r="E1" s="37" t="s">
        <v>76</v>
      </c>
      <c r="F1" s="38"/>
      <c r="G1" s="36" t="s">
        <v>69</v>
      </c>
      <c r="I1" s="37" t="s">
        <v>77</v>
      </c>
      <c r="J1" s="39"/>
      <c r="K1" s="36" t="s">
        <v>69</v>
      </c>
      <c r="M1" s="67" t="s">
        <v>97</v>
      </c>
      <c r="N1" s="39"/>
      <c r="O1" s="36" t="s">
        <v>69</v>
      </c>
      <c r="Q1" s="40" t="s">
        <v>78</v>
      </c>
      <c r="R1" s="41"/>
      <c r="S1" s="42" t="s">
        <v>79</v>
      </c>
      <c r="T1" s="42" t="s">
        <v>80</v>
      </c>
      <c r="U1" s="86" t="s">
        <v>69</v>
      </c>
      <c r="W1" s="36" t="s">
        <v>20</v>
      </c>
      <c r="X1" s="39"/>
      <c r="Y1" s="36" t="s">
        <v>81</v>
      </c>
      <c r="AA1" s="1" t="s">
        <v>102</v>
      </c>
      <c r="AB1" s="39"/>
      <c r="AC1" s="36" t="s">
        <v>81</v>
      </c>
      <c r="AE1" s="36" t="s">
        <v>21</v>
      </c>
      <c r="AF1" s="43"/>
      <c r="AG1" s="36" t="s">
        <v>81</v>
      </c>
      <c r="AI1" s="64" t="s">
        <v>93</v>
      </c>
      <c r="AJ1" s="38"/>
      <c r="AK1" s="36" t="s">
        <v>69</v>
      </c>
      <c r="AM1" s="44" t="s">
        <v>82</v>
      </c>
      <c r="AN1" s="38"/>
      <c r="AO1" s="36" t="s">
        <v>69</v>
      </c>
      <c r="AQ1" s="45" t="s">
        <v>17</v>
      </c>
      <c r="AR1" s="43"/>
      <c r="AS1" s="36" t="s">
        <v>69</v>
      </c>
      <c r="AU1" s="84" t="s">
        <v>107</v>
      </c>
      <c r="AV1" s="43"/>
      <c r="AW1" s="36" t="s">
        <v>69</v>
      </c>
      <c r="AY1" s="84" t="s">
        <v>390</v>
      </c>
      <c r="AZ1" s="46"/>
      <c r="BA1" s="36" t="s">
        <v>69</v>
      </c>
      <c r="BC1" s="45" t="s">
        <v>6</v>
      </c>
      <c r="BD1" s="46"/>
      <c r="BE1" s="36" t="s">
        <v>69</v>
      </c>
    </row>
    <row r="2" spans="1:57" ht="15" thickBot="1" x14ac:dyDescent="0.35">
      <c r="A2" t="s">
        <v>368</v>
      </c>
      <c r="B2" s="66">
        <v>14.95</v>
      </c>
      <c r="C2" s="49">
        <v>43510</v>
      </c>
      <c r="E2" t="s">
        <v>367</v>
      </c>
      <c r="F2" s="108">
        <v>26000</v>
      </c>
      <c r="G2" s="49">
        <v>43496</v>
      </c>
      <c r="I2" t="s">
        <v>219</v>
      </c>
      <c r="J2" s="66">
        <v>4500</v>
      </c>
      <c r="K2" s="91">
        <v>43524</v>
      </c>
      <c r="L2" s="54"/>
      <c r="M2" t="s">
        <v>238</v>
      </c>
      <c r="N2" s="66">
        <v>150000</v>
      </c>
      <c r="O2" s="104">
        <v>43550</v>
      </c>
      <c r="P2" s="49"/>
      <c r="Q2" t="s">
        <v>243</v>
      </c>
      <c r="R2" s="53">
        <v>1389.49</v>
      </c>
      <c r="U2" s="49">
        <v>43496</v>
      </c>
      <c r="V2" s="55"/>
      <c r="W2" s="56"/>
      <c r="X2" s="57"/>
      <c r="Y2" s="49"/>
      <c r="AA2"/>
      <c r="AB2" s="65"/>
      <c r="AC2" s="49"/>
      <c r="AE2"/>
      <c r="AF2" s="60"/>
      <c r="AG2" s="49"/>
      <c r="AH2" s="49"/>
      <c r="AI2" s="44"/>
      <c r="AL2" s="49"/>
      <c r="AM2" s="44"/>
      <c r="AQ2" s="59"/>
      <c r="AS2" s="49"/>
      <c r="AU2"/>
      <c r="AV2" s="60"/>
      <c r="AW2" s="49"/>
      <c r="AY2" t="s">
        <v>286</v>
      </c>
      <c r="AZ2" s="107">
        <v>19997</v>
      </c>
      <c r="BA2" s="49">
        <v>43522</v>
      </c>
      <c r="BC2" t="s">
        <v>261</v>
      </c>
      <c r="BD2" s="53">
        <v>691.07</v>
      </c>
      <c r="BE2" s="113">
        <v>43496</v>
      </c>
    </row>
    <row r="3" spans="1:57" ht="15" thickBot="1" x14ac:dyDescent="0.35">
      <c r="A3" t="s">
        <v>36</v>
      </c>
      <c r="B3" s="107">
        <v>1000</v>
      </c>
      <c r="C3" s="49">
        <v>43480</v>
      </c>
      <c r="E3" s="93" t="s">
        <v>367</v>
      </c>
      <c r="F3" s="108">
        <v>26000</v>
      </c>
      <c r="G3" s="49">
        <v>43708</v>
      </c>
      <c r="I3" s="105" t="s">
        <v>336</v>
      </c>
      <c r="J3" s="109">
        <v>4500</v>
      </c>
      <c r="K3" s="49">
        <v>43606</v>
      </c>
      <c r="M3"/>
      <c r="N3" s="65"/>
      <c r="O3" s="49"/>
      <c r="Q3" t="s">
        <v>242</v>
      </c>
      <c r="R3" s="53">
        <v>2569.65</v>
      </c>
      <c r="U3" s="49">
        <v>43496</v>
      </c>
      <c r="V3" s="49"/>
      <c r="W3" s="49"/>
      <c r="Y3" s="49"/>
      <c r="Z3" s="49"/>
      <c r="AA3" s="49"/>
      <c r="AC3" s="49"/>
      <c r="AD3" s="49"/>
      <c r="AE3" s="20"/>
      <c r="AG3" s="49"/>
      <c r="AH3" s="49"/>
      <c r="AL3" s="49"/>
      <c r="AU3"/>
      <c r="AW3" s="49"/>
      <c r="BC3" t="s">
        <v>471</v>
      </c>
      <c r="BD3" s="53">
        <v>6600.67</v>
      </c>
      <c r="BE3" s="20">
        <v>43676</v>
      </c>
    </row>
    <row r="4" spans="1:57" x14ac:dyDescent="0.3">
      <c r="I4" s="116" t="s">
        <v>578</v>
      </c>
      <c r="J4" s="66">
        <v>4500</v>
      </c>
      <c r="K4" s="49">
        <v>43700</v>
      </c>
      <c r="M4"/>
      <c r="N4" s="65"/>
      <c r="O4" s="49"/>
      <c r="Q4" t="s">
        <v>244</v>
      </c>
      <c r="R4" s="53">
        <v>3534.6</v>
      </c>
      <c r="U4" s="49">
        <v>43496</v>
      </c>
      <c r="V4" s="49"/>
      <c r="W4" s="49"/>
      <c r="Y4" s="49"/>
      <c r="Z4" s="49"/>
      <c r="AA4" s="49"/>
      <c r="AC4" s="49"/>
      <c r="AD4" s="49"/>
      <c r="AE4" s="20"/>
      <c r="AG4" s="49"/>
      <c r="AH4" s="49"/>
      <c r="AL4" s="49"/>
      <c r="BC4" s="128" t="s">
        <v>793</v>
      </c>
      <c r="BD4" s="53">
        <v>438.5</v>
      </c>
      <c r="BE4" s="49">
        <v>43769</v>
      </c>
    </row>
    <row r="5" spans="1:57" x14ac:dyDescent="0.3">
      <c r="I5" t="s">
        <v>792</v>
      </c>
      <c r="J5" s="66">
        <v>4500</v>
      </c>
      <c r="K5" s="20">
        <v>43791</v>
      </c>
      <c r="M5"/>
      <c r="N5" s="65"/>
      <c r="O5" s="20"/>
      <c r="Q5" t="s">
        <v>245</v>
      </c>
      <c r="R5" s="53">
        <v>261</v>
      </c>
      <c r="U5" s="49">
        <v>43496</v>
      </c>
      <c r="V5" s="49"/>
      <c r="W5" s="49"/>
      <c r="Y5" s="49"/>
      <c r="Z5" s="49"/>
      <c r="AA5" s="49"/>
      <c r="AC5" s="49"/>
      <c r="AD5" s="49"/>
      <c r="AE5" s="49"/>
      <c r="AG5" s="49"/>
      <c r="AH5" s="49"/>
      <c r="AL5" s="49"/>
    </row>
    <row r="6" spans="1:57" x14ac:dyDescent="0.3">
      <c r="I6" s="49"/>
      <c r="M6"/>
      <c r="N6" s="65"/>
      <c r="O6" s="49"/>
      <c r="Q6" t="s">
        <v>246</v>
      </c>
      <c r="R6" s="53">
        <v>10.98</v>
      </c>
      <c r="U6" s="49">
        <v>43496</v>
      </c>
      <c r="V6" s="49"/>
      <c r="W6" s="49"/>
      <c r="Y6" s="49"/>
      <c r="Z6" s="49"/>
      <c r="AA6" s="49"/>
      <c r="AC6" s="49"/>
      <c r="AD6" s="49"/>
      <c r="AE6" s="49"/>
      <c r="AG6" s="49"/>
      <c r="AH6" s="49"/>
      <c r="AL6" s="49"/>
      <c r="BC6" s="128"/>
      <c r="BD6" s="128"/>
    </row>
    <row r="7" spans="1:57" x14ac:dyDescent="0.3">
      <c r="I7" s="49"/>
      <c r="M7"/>
      <c r="N7" s="65"/>
      <c r="O7" s="49"/>
      <c r="Q7" t="s">
        <v>247</v>
      </c>
      <c r="R7" s="53">
        <v>647.53</v>
      </c>
      <c r="U7" s="49">
        <v>43496</v>
      </c>
      <c r="V7" s="49"/>
      <c r="W7" s="49"/>
      <c r="Y7" s="49"/>
      <c r="Z7" s="49"/>
      <c r="AA7" s="49"/>
      <c r="AC7" s="49"/>
      <c r="AD7" s="49"/>
      <c r="AE7" s="49"/>
      <c r="AG7" s="49"/>
      <c r="AH7" s="49"/>
      <c r="AL7" s="49"/>
    </row>
    <row r="8" spans="1:57" x14ac:dyDescent="0.3">
      <c r="I8" s="49"/>
      <c r="M8"/>
      <c r="N8" s="65"/>
      <c r="O8" s="49"/>
      <c r="Q8" t="s">
        <v>248</v>
      </c>
      <c r="R8" s="53">
        <v>357.57</v>
      </c>
      <c r="S8" s="66"/>
      <c r="U8" s="49">
        <v>43496</v>
      </c>
      <c r="V8" s="49"/>
      <c r="W8" s="49"/>
      <c r="Y8" s="49"/>
      <c r="Z8" s="49"/>
      <c r="AA8" s="49"/>
      <c r="AC8" s="49"/>
      <c r="AD8" s="49"/>
      <c r="AE8" s="49"/>
      <c r="AG8" s="49"/>
      <c r="AH8" s="49"/>
      <c r="AL8" s="49"/>
    </row>
    <row r="9" spans="1:57" x14ac:dyDescent="0.3">
      <c r="I9" s="49"/>
      <c r="M9"/>
      <c r="N9" s="65"/>
      <c r="O9" s="49"/>
      <c r="Q9" t="s">
        <v>249</v>
      </c>
      <c r="R9" s="53">
        <v>1152.77</v>
      </c>
      <c r="U9" s="49">
        <v>43496</v>
      </c>
      <c r="V9" s="49"/>
      <c r="W9" s="49"/>
      <c r="Y9" s="49"/>
      <c r="Z9" s="49"/>
      <c r="AA9" s="49"/>
      <c r="AC9" s="49"/>
      <c r="AD9" s="49"/>
      <c r="AE9" s="49"/>
      <c r="AG9" s="49"/>
      <c r="AH9" s="49"/>
      <c r="AL9" s="49"/>
    </row>
    <row r="10" spans="1:57" x14ac:dyDescent="0.3">
      <c r="I10" s="49"/>
      <c r="M10"/>
      <c r="N10" s="65"/>
      <c r="O10" s="49"/>
      <c r="Q10" t="s">
        <v>250</v>
      </c>
      <c r="R10" s="53">
        <v>1363.23</v>
      </c>
      <c r="U10" s="49">
        <v>43496</v>
      </c>
      <c r="V10" s="49"/>
      <c r="W10" s="49"/>
      <c r="Y10" s="49"/>
      <c r="Z10" s="49"/>
      <c r="AA10" s="49"/>
      <c r="AC10" s="49"/>
      <c r="AD10" s="49"/>
      <c r="AE10" s="49"/>
      <c r="AG10" s="49"/>
      <c r="AH10" s="49"/>
      <c r="AL10" s="49"/>
    </row>
    <row r="11" spans="1:57" x14ac:dyDescent="0.3">
      <c r="I11" s="49"/>
      <c r="M11"/>
      <c r="N11" s="65"/>
      <c r="O11" s="49"/>
      <c r="Q11" t="s">
        <v>251</v>
      </c>
      <c r="R11" s="53">
        <v>89.57</v>
      </c>
      <c r="U11" s="49">
        <v>43496</v>
      </c>
      <c r="V11" s="49"/>
      <c r="W11" s="49"/>
      <c r="Y11" s="49"/>
      <c r="Z11" s="49"/>
      <c r="AA11" s="49"/>
      <c r="AC11" s="49"/>
      <c r="AD11" s="49"/>
      <c r="AE11" s="49"/>
      <c r="AG11" s="49"/>
      <c r="AH11" s="49"/>
      <c r="AL11" s="49"/>
    </row>
    <row r="12" spans="1:57" x14ac:dyDescent="0.3">
      <c r="I12" s="49"/>
      <c r="M12"/>
      <c r="N12" s="65"/>
      <c r="O12" s="49"/>
      <c r="Q12" t="s">
        <v>252</v>
      </c>
      <c r="R12" s="53">
        <v>255.96</v>
      </c>
      <c r="U12" s="49">
        <v>43496</v>
      </c>
      <c r="V12" s="49"/>
      <c r="W12" s="49"/>
      <c r="Y12" s="49"/>
      <c r="Z12" s="49"/>
      <c r="AA12" s="49"/>
      <c r="AC12" s="49"/>
      <c r="AD12" s="49"/>
      <c r="AE12" s="49"/>
      <c r="AG12" s="49"/>
      <c r="AH12" s="49"/>
      <c r="AL12" s="49"/>
    </row>
    <row r="13" spans="1:57" x14ac:dyDescent="0.3">
      <c r="I13" s="49"/>
      <c r="M13"/>
      <c r="N13" s="65"/>
      <c r="O13" s="49"/>
      <c r="Q13" t="s">
        <v>253</v>
      </c>
      <c r="R13" s="53">
        <v>492.56</v>
      </c>
      <c r="U13" s="49">
        <v>43496</v>
      </c>
      <c r="V13" s="49"/>
      <c r="W13" s="49"/>
      <c r="Y13" s="49"/>
      <c r="Z13" s="49"/>
      <c r="AA13" s="49"/>
      <c r="AC13" s="49"/>
      <c r="AD13" s="49"/>
      <c r="AE13" s="49"/>
      <c r="AG13" s="49"/>
      <c r="AH13" s="49"/>
      <c r="AL13" s="49"/>
    </row>
    <row r="14" spans="1:57" x14ac:dyDescent="0.3">
      <c r="I14" s="49"/>
      <c r="M14"/>
      <c r="N14" s="65"/>
      <c r="O14" s="49"/>
      <c r="Q14" t="s">
        <v>254</v>
      </c>
      <c r="R14" s="53">
        <v>478.58</v>
      </c>
      <c r="S14" s="53"/>
      <c r="U14" s="49">
        <v>43496</v>
      </c>
      <c r="V14" s="49"/>
      <c r="W14" s="49"/>
      <c r="Y14" s="49"/>
      <c r="Z14" s="49"/>
      <c r="AA14" s="49"/>
      <c r="AC14" s="49"/>
      <c r="AD14" s="49"/>
      <c r="AE14" s="49"/>
      <c r="AG14" s="49"/>
      <c r="AH14" s="49"/>
      <c r="AL14" s="49"/>
    </row>
    <row r="15" spans="1:57" x14ac:dyDescent="0.3">
      <c r="I15" s="54"/>
      <c r="J15" s="54"/>
      <c r="M15"/>
      <c r="N15" s="65"/>
      <c r="O15" s="49"/>
      <c r="Q15" t="s">
        <v>255</v>
      </c>
      <c r="R15" s="53">
        <v>490.26</v>
      </c>
      <c r="S15" s="53"/>
      <c r="U15" s="49">
        <v>43496</v>
      </c>
      <c r="V15" s="49"/>
      <c r="W15" s="49"/>
      <c r="Y15" s="49"/>
      <c r="Z15" s="49"/>
      <c r="AA15" s="49"/>
      <c r="AC15" s="49"/>
      <c r="AD15" s="49"/>
      <c r="AE15" s="49"/>
      <c r="AG15" s="49"/>
      <c r="AH15" s="49"/>
      <c r="AL15" s="49"/>
    </row>
    <row r="16" spans="1:57" x14ac:dyDescent="0.3">
      <c r="I16" s="49"/>
      <c r="M16"/>
      <c r="N16" s="65"/>
      <c r="O16" s="49"/>
      <c r="Q16" t="s">
        <v>256</v>
      </c>
      <c r="R16" s="53">
        <v>63.94</v>
      </c>
      <c r="U16" s="49">
        <v>43496</v>
      </c>
      <c r="V16" s="49"/>
      <c r="W16" s="49"/>
      <c r="Y16" s="49"/>
      <c r="Z16" s="49"/>
      <c r="AA16" s="49"/>
      <c r="AC16" s="49"/>
      <c r="AD16" s="49"/>
      <c r="AE16" s="49"/>
      <c r="AG16" s="49"/>
      <c r="AH16" s="49"/>
      <c r="AL16" s="49"/>
    </row>
    <row r="17" spans="2:57" x14ac:dyDescent="0.3">
      <c r="I17" s="49"/>
      <c r="M17"/>
      <c r="N17" s="65"/>
      <c r="O17" s="49"/>
      <c r="Q17" t="s">
        <v>257</v>
      </c>
      <c r="R17" s="53">
        <v>612.24</v>
      </c>
      <c r="U17" s="49">
        <v>43496</v>
      </c>
      <c r="V17" s="49"/>
      <c r="W17" s="49"/>
      <c r="Y17" s="49"/>
      <c r="Z17" s="49"/>
      <c r="AA17" s="49"/>
      <c r="AC17" s="49"/>
      <c r="AD17" s="49"/>
      <c r="AE17" s="49"/>
      <c r="AG17" s="49"/>
      <c r="AH17" s="49"/>
      <c r="AL17" s="49"/>
    </row>
    <row r="18" spans="2:57" x14ac:dyDescent="0.3">
      <c r="I18" s="49"/>
      <c r="M18" s="49"/>
      <c r="Q18" t="s">
        <v>258</v>
      </c>
      <c r="R18" s="53">
        <v>420.94</v>
      </c>
      <c r="U18" s="49">
        <v>43496</v>
      </c>
      <c r="V18" s="49"/>
      <c r="W18" s="49"/>
      <c r="Y18" s="49"/>
      <c r="Z18" s="49"/>
      <c r="AA18" s="49"/>
      <c r="AC18" s="49"/>
      <c r="AD18" s="49"/>
      <c r="AE18" s="49"/>
      <c r="AG18" s="49"/>
      <c r="AH18" s="49"/>
      <c r="AL18" s="49"/>
    </row>
    <row r="19" spans="2:57" x14ac:dyDescent="0.3">
      <c r="I19" s="49"/>
      <c r="M19" s="49"/>
      <c r="Q19" t="s">
        <v>259</v>
      </c>
      <c r="R19" s="53">
        <v>269.97000000000003</v>
      </c>
      <c r="U19" s="49">
        <v>43496</v>
      </c>
      <c r="V19" s="49"/>
      <c r="W19" s="49"/>
      <c r="Y19" s="49"/>
      <c r="Z19" s="49"/>
      <c r="AA19" s="49"/>
      <c r="AC19" s="49"/>
      <c r="AD19" s="49"/>
      <c r="AE19" s="49"/>
      <c r="AG19" s="49"/>
      <c r="AH19" s="49"/>
      <c r="AL19" s="49"/>
    </row>
    <row r="20" spans="2:57" x14ac:dyDescent="0.3">
      <c r="B20" s="48"/>
      <c r="I20" s="49"/>
      <c r="M20" s="49"/>
      <c r="N20" s="72"/>
      <c r="Q20" t="s">
        <v>260</v>
      </c>
      <c r="R20" s="53">
        <v>5269.37</v>
      </c>
      <c r="U20" s="49">
        <v>43496</v>
      </c>
      <c r="V20" s="49"/>
      <c r="W20" s="49"/>
      <c r="Y20" s="49"/>
      <c r="Z20" s="49"/>
      <c r="AA20" s="49"/>
      <c r="AC20" s="49"/>
      <c r="AD20" s="49"/>
      <c r="AE20" s="49"/>
      <c r="AG20" s="49"/>
      <c r="AH20" s="49"/>
      <c r="AL20" s="49"/>
      <c r="AV20" s="85"/>
      <c r="AY20" s="52"/>
      <c r="AZ20" s="47"/>
      <c r="BA20" s="52"/>
      <c r="BC20" s="52"/>
      <c r="BD20" s="47"/>
      <c r="BE20" s="52"/>
    </row>
    <row r="21" spans="2:57" x14ac:dyDescent="0.3">
      <c r="I21" s="49"/>
      <c r="M21" s="49"/>
      <c r="Q21" t="s">
        <v>262</v>
      </c>
      <c r="R21" s="53">
        <v>1023.66</v>
      </c>
      <c r="U21" s="49">
        <v>43496</v>
      </c>
      <c r="V21" s="49"/>
      <c r="W21" s="49"/>
      <c r="Y21" s="49"/>
      <c r="Z21" s="49"/>
      <c r="AA21" s="49"/>
      <c r="AC21" s="49"/>
      <c r="AD21" s="49"/>
      <c r="AE21" s="49"/>
      <c r="AG21" s="49"/>
      <c r="AH21" s="49"/>
      <c r="AL21" s="49"/>
      <c r="AY21" s="52"/>
      <c r="AZ21" s="47"/>
      <c r="BA21" s="52"/>
      <c r="BC21" s="52"/>
      <c r="BD21" s="47"/>
      <c r="BE21" s="52"/>
    </row>
    <row r="22" spans="2:57" x14ac:dyDescent="0.3">
      <c r="I22" s="49"/>
      <c r="M22" s="49"/>
      <c r="Q22" t="s">
        <v>263</v>
      </c>
      <c r="R22" s="53">
        <v>1494.92</v>
      </c>
      <c r="S22" s="66"/>
      <c r="T22" s="65"/>
      <c r="U22" s="20">
        <v>43496</v>
      </c>
      <c r="V22" s="49"/>
      <c r="W22" s="49"/>
      <c r="Y22" s="49"/>
      <c r="Z22" s="49"/>
      <c r="AA22" s="49"/>
      <c r="AC22" s="49"/>
      <c r="AD22" s="49"/>
      <c r="AE22" s="49"/>
      <c r="AG22" s="49"/>
      <c r="AH22" s="49"/>
      <c r="AL22" s="49"/>
      <c r="AY22" s="52"/>
      <c r="AZ22" s="47"/>
      <c r="BA22" s="52"/>
      <c r="BC22" s="52"/>
      <c r="BD22" s="47"/>
      <c r="BE22" s="52"/>
    </row>
    <row r="23" spans="2:57" x14ac:dyDescent="0.3">
      <c r="I23" s="49"/>
      <c r="M23" s="49"/>
      <c r="Q23" t="s">
        <v>264</v>
      </c>
      <c r="R23" s="53">
        <v>1453.48</v>
      </c>
      <c r="S23" s="66"/>
      <c r="T23" s="65"/>
      <c r="U23" s="20">
        <v>43496</v>
      </c>
      <c r="V23" s="49"/>
      <c r="W23" s="49"/>
      <c r="Y23" s="49"/>
      <c r="Z23" s="49"/>
      <c r="AA23" s="49"/>
      <c r="AC23" s="49"/>
      <c r="AD23" s="49"/>
      <c r="AE23" s="49"/>
      <c r="AG23" s="49"/>
      <c r="AH23" s="49"/>
      <c r="AL23" s="49"/>
      <c r="AY23" s="52"/>
      <c r="AZ23" s="47"/>
      <c r="BA23" s="52"/>
      <c r="BC23" s="52"/>
      <c r="BD23" s="47"/>
      <c r="BE23" s="52"/>
    </row>
    <row r="24" spans="2:57" x14ac:dyDescent="0.3">
      <c r="I24" s="49"/>
      <c r="M24" s="49"/>
      <c r="Q24" t="s">
        <v>265</v>
      </c>
      <c r="R24" s="53">
        <v>3024.03</v>
      </c>
      <c r="S24" s="66"/>
      <c r="T24" s="65"/>
      <c r="U24" s="20">
        <v>43496</v>
      </c>
      <c r="V24" s="49"/>
      <c r="W24" s="49"/>
      <c r="Y24" s="49"/>
      <c r="Z24" s="49"/>
      <c r="AA24" s="49"/>
      <c r="AC24" s="49"/>
      <c r="AD24" s="49"/>
      <c r="AE24" s="49"/>
      <c r="AG24" s="49"/>
      <c r="AH24" s="49"/>
      <c r="AL24" s="49"/>
      <c r="AY24" s="52"/>
      <c r="AZ24" s="47"/>
      <c r="BA24" s="52"/>
      <c r="BC24" s="52"/>
      <c r="BD24" s="47"/>
      <c r="BE24" s="52"/>
    </row>
    <row r="25" spans="2:57" x14ac:dyDescent="0.3">
      <c r="I25" s="49"/>
      <c r="M25" s="49"/>
      <c r="Q25" t="s">
        <v>266</v>
      </c>
      <c r="R25" s="53">
        <v>479.64</v>
      </c>
      <c r="S25" s="66"/>
      <c r="T25" s="65"/>
      <c r="U25" s="20">
        <v>43496</v>
      </c>
      <c r="V25" s="49"/>
      <c r="W25" s="49"/>
      <c r="Y25" s="49"/>
      <c r="Z25" s="49"/>
      <c r="AA25" s="49"/>
      <c r="AC25" s="49"/>
      <c r="AD25" s="49"/>
      <c r="AE25" s="49"/>
      <c r="AG25" s="49"/>
      <c r="AH25" s="49"/>
      <c r="AL25" s="49"/>
      <c r="AY25" s="52"/>
      <c r="AZ25" s="47"/>
      <c r="BA25" s="52"/>
      <c r="BC25" s="52"/>
      <c r="BD25" s="47"/>
      <c r="BE25" s="52"/>
    </row>
    <row r="26" spans="2:57" x14ac:dyDescent="0.3">
      <c r="I26" s="49"/>
      <c r="M26" s="49"/>
      <c r="Q26" t="s">
        <v>112</v>
      </c>
      <c r="R26" s="66">
        <v>439.41</v>
      </c>
      <c r="S26" s="66"/>
      <c r="T26" s="65"/>
      <c r="U26" s="20">
        <v>43496</v>
      </c>
      <c r="V26" s="49"/>
      <c r="W26" s="49"/>
      <c r="Y26" s="49"/>
      <c r="Z26" s="49"/>
      <c r="AA26" s="49"/>
      <c r="AC26" s="49"/>
      <c r="AD26" s="49"/>
      <c r="AE26" s="49"/>
      <c r="AG26" s="49"/>
      <c r="AH26" s="49"/>
      <c r="AL26" s="49"/>
      <c r="AY26" s="52"/>
      <c r="AZ26" s="47"/>
      <c r="BA26" s="52"/>
      <c r="BC26" s="52"/>
      <c r="BD26" s="47"/>
      <c r="BE26" s="52"/>
    </row>
    <row r="27" spans="2:57" x14ac:dyDescent="0.3">
      <c r="I27" s="49"/>
      <c r="M27" s="49"/>
      <c r="Q27" t="s">
        <v>113</v>
      </c>
      <c r="R27" s="66">
        <v>4474.03</v>
      </c>
      <c r="S27" s="66"/>
      <c r="T27" s="65"/>
      <c r="U27" s="20">
        <v>43496</v>
      </c>
      <c r="V27" s="49"/>
      <c r="W27" s="49"/>
      <c r="Y27" s="49"/>
      <c r="Z27" s="49"/>
      <c r="AA27" s="49"/>
      <c r="AC27" s="49"/>
      <c r="AD27" s="49"/>
      <c r="AE27" s="49"/>
      <c r="AG27" s="49"/>
      <c r="AH27" s="49"/>
      <c r="AL27" s="49"/>
      <c r="AY27" s="52"/>
      <c r="AZ27" s="47"/>
      <c r="BA27" s="52"/>
      <c r="BC27" s="52"/>
      <c r="BD27" s="47"/>
      <c r="BE27" s="52"/>
    </row>
    <row r="28" spans="2:57" x14ac:dyDescent="0.3">
      <c r="I28" s="49"/>
      <c r="M28" s="49"/>
      <c r="Q28" t="s">
        <v>114</v>
      </c>
      <c r="R28" s="66">
        <v>621.73</v>
      </c>
      <c r="S28" s="66"/>
      <c r="T28" s="65"/>
      <c r="U28" s="20">
        <v>43496</v>
      </c>
      <c r="V28" s="49"/>
      <c r="W28" s="49"/>
      <c r="Y28" s="49"/>
      <c r="Z28" s="49"/>
      <c r="AA28" s="49"/>
      <c r="AC28" s="49"/>
      <c r="AD28" s="49"/>
      <c r="AE28" s="49"/>
      <c r="AG28" s="49"/>
      <c r="AH28" s="49"/>
      <c r="AL28" s="49"/>
      <c r="AY28" s="52"/>
      <c r="AZ28" s="47"/>
      <c r="BA28" s="52"/>
      <c r="BC28" s="52"/>
      <c r="BD28" s="47"/>
      <c r="BE28" s="52"/>
    </row>
    <row r="29" spans="2:57" x14ac:dyDescent="0.3">
      <c r="I29" s="49"/>
      <c r="M29" s="49"/>
      <c r="Q29" t="s">
        <v>115</v>
      </c>
      <c r="R29" s="66">
        <v>1350.93</v>
      </c>
      <c r="S29" s="66"/>
      <c r="T29" s="65"/>
      <c r="U29" s="49">
        <v>43496</v>
      </c>
      <c r="V29" s="49"/>
      <c r="W29" s="49"/>
      <c r="Y29" s="49"/>
      <c r="Z29" s="49"/>
      <c r="AA29" s="49"/>
      <c r="AC29" s="49"/>
      <c r="AD29" s="49"/>
      <c r="AE29" s="49"/>
      <c r="AG29" s="49"/>
      <c r="AH29" s="49"/>
      <c r="AL29" s="49"/>
      <c r="AY29" s="52"/>
      <c r="AZ29" s="47"/>
      <c r="BA29" s="52"/>
      <c r="BC29" s="52"/>
      <c r="BD29" s="47"/>
      <c r="BE29" s="52"/>
    </row>
    <row r="30" spans="2:57" x14ac:dyDescent="0.3">
      <c r="I30" s="49"/>
      <c r="M30" s="49"/>
      <c r="Q30" t="s">
        <v>116</v>
      </c>
      <c r="R30" s="66">
        <v>1610.71</v>
      </c>
      <c r="U30" s="49">
        <v>43496</v>
      </c>
      <c r="V30" s="49"/>
      <c r="W30" s="49"/>
      <c r="Y30" s="49"/>
      <c r="Z30" s="49"/>
      <c r="AA30" s="49"/>
      <c r="AC30" s="49"/>
      <c r="AD30" s="49"/>
      <c r="AE30" s="49"/>
      <c r="AG30" s="49"/>
      <c r="AH30" s="49"/>
      <c r="AL30" s="49"/>
      <c r="AY30" s="52"/>
      <c r="AZ30" s="47"/>
      <c r="BA30" s="52"/>
      <c r="BC30" s="52"/>
      <c r="BD30" s="47"/>
      <c r="BE30" s="52"/>
    </row>
    <row r="31" spans="2:57" x14ac:dyDescent="0.3">
      <c r="I31" s="49"/>
      <c r="M31" s="49"/>
      <c r="Q31" t="s">
        <v>117</v>
      </c>
      <c r="R31" s="66">
        <v>1340.33</v>
      </c>
      <c r="U31" s="49">
        <v>43496</v>
      </c>
      <c r="V31" s="49"/>
      <c r="W31" s="49"/>
      <c r="Y31" s="49"/>
      <c r="Z31" s="49"/>
      <c r="AA31" s="49"/>
      <c r="AC31" s="49"/>
      <c r="AD31" s="49"/>
      <c r="AE31" s="49"/>
      <c r="AG31" s="49"/>
      <c r="AH31" s="49"/>
      <c r="AL31" s="49"/>
      <c r="AY31" s="52"/>
      <c r="AZ31" s="47"/>
      <c r="BA31" s="52"/>
      <c r="BC31" s="52"/>
      <c r="BD31" s="47"/>
      <c r="BE31" s="52"/>
    </row>
    <row r="32" spans="2:57" x14ac:dyDescent="0.3">
      <c r="I32" s="49"/>
      <c r="M32" s="49"/>
      <c r="Q32" t="s">
        <v>118</v>
      </c>
      <c r="R32" s="66">
        <v>2863.3</v>
      </c>
      <c r="U32" s="49">
        <v>43496</v>
      </c>
      <c r="V32" s="49"/>
      <c r="W32" s="49"/>
      <c r="Y32" s="49"/>
      <c r="Z32" s="49"/>
      <c r="AA32" s="49"/>
      <c r="AC32" s="49"/>
      <c r="AD32" s="49"/>
      <c r="AE32" s="49"/>
      <c r="AG32" s="49"/>
      <c r="AH32" s="49"/>
      <c r="AL32" s="49"/>
      <c r="AY32" s="52"/>
      <c r="AZ32" s="47"/>
      <c r="BA32" s="52"/>
      <c r="BC32" s="52"/>
      <c r="BD32" s="47"/>
      <c r="BE32" s="52"/>
    </row>
    <row r="33" spans="9:57" x14ac:dyDescent="0.3">
      <c r="I33" s="49"/>
      <c r="M33" s="49"/>
      <c r="Q33" t="s">
        <v>119</v>
      </c>
      <c r="R33" s="66">
        <v>7756.77</v>
      </c>
      <c r="U33" s="49">
        <v>43496</v>
      </c>
      <c r="V33" s="49"/>
      <c r="W33" s="49"/>
      <c r="Y33" s="49"/>
      <c r="Z33" s="49"/>
      <c r="AA33" s="49"/>
      <c r="AC33" s="49"/>
      <c r="AD33" s="49"/>
      <c r="AE33" s="49"/>
      <c r="AG33" s="49"/>
      <c r="AH33" s="49"/>
      <c r="AL33" s="49"/>
      <c r="AY33" s="52"/>
      <c r="AZ33" s="47"/>
      <c r="BA33" s="52"/>
      <c r="BC33" s="52"/>
      <c r="BD33" s="47"/>
      <c r="BE33" s="52"/>
    </row>
    <row r="34" spans="9:57" x14ac:dyDescent="0.3">
      <c r="I34" s="49"/>
      <c r="M34" s="49"/>
      <c r="Q34" t="s">
        <v>120</v>
      </c>
      <c r="R34" s="66">
        <v>162</v>
      </c>
      <c r="U34" s="49">
        <v>43496</v>
      </c>
      <c r="V34" s="49"/>
      <c r="W34" s="49"/>
      <c r="Y34" s="49"/>
      <c r="Z34" s="49"/>
      <c r="AA34" s="49"/>
      <c r="AC34" s="49"/>
      <c r="AD34" s="49"/>
      <c r="AE34" s="49"/>
      <c r="AG34" s="49"/>
      <c r="AH34" s="49"/>
      <c r="AL34" s="49"/>
      <c r="AY34" s="52"/>
      <c r="AZ34" s="47"/>
      <c r="BA34" s="52"/>
      <c r="BC34" s="52"/>
      <c r="BD34" s="47"/>
      <c r="BE34" s="52"/>
    </row>
    <row r="35" spans="9:57" x14ac:dyDescent="0.3">
      <c r="I35" s="49"/>
      <c r="M35" s="49"/>
      <c r="Q35" t="s">
        <v>121</v>
      </c>
      <c r="R35" s="66">
        <v>286.61</v>
      </c>
      <c r="U35" s="49">
        <v>43496</v>
      </c>
      <c r="V35" s="49"/>
      <c r="W35" s="49"/>
      <c r="Y35" s="49"/>
      <c r="Z35" s="49"/>
      <c r="AA35" s="49"/>
      <c r="AC35" s="49"/>
      <c r="AD35" s="49"/>
      <c r="AE35" s="49"/>
      <c r="AG35" s="49"/>
      <c r="AH35" s="49"/>
      <c r="AL35" s="49"/>
      <c r="AY35" s="52"/>
      <c r="AZ35" s="47"/>
      <c r="BA35" s="52"/>
      <c r="BC35" s="52"/>
      <c r="BD35" s="47"/>
      <c r="BE35" s="52"/>
    </row>
    <row r="36" spans="9:57" x14ac:dyDescent="0.3">
      <c r="I36" s="49"/>
      <c r="M36" s="49"/>
      <c r="Q36" t="s">
        <v>122</v>
      </c>
      <c r="R36" s="66">
        <v>15.99</v>
      </c>
      <c r="U36" s="49">
        <v>43496</v>
      </c>
      <c r="V36" s="49"/>
      <c r="W36" s="49"/>
      <c r="Y36" s="49"/>
      <c r="Z36" s="49"/>
      <c r="AA36" s="49"/>
      <c r="AC36" s="49"/>
      <c r="AD36" s="49"/>
      <c r="AE36" s="49"/>
      <c r="AG36" s="49"/>
      <c r="AH36" s="49"/>
      <c r="AL36" s="49"/>
      <c r="AY36" s="52"/>
      <c r="AZ36" s="47"/>
      <c r="BA36" s="52"/>
      <c r="BC36" s="52"/>
      <c r="BD36" s="47"/>
      <c r="BE36" s="52"/>
    </row>
    <row r="37" spans="9:57" x14ac:dyDescent="0.3">
      <c r="I37" s="49"/>
      <c r="M37" s="49"/>
      <c r="Q37" t="s">
        <v>123</v>
      </c>
      <c r="R37" s="66">
        <v>47.95</v>
      </c>
      <c r="U37" s="49">
        <v>43496</v>
      </c>
      <c r="V37" s="49"/>
      <c r="W37" s="49"/>
      <c r="Y37" s="49"/>
      <c r="Z37" s="49"/>
      <c r="AA37" s="49"/>
      <c r="AC37" s="49"/>
      <c r="AD37" s="49"/>
      <c r="AE37" s="49"/>
      <c r="AG37" s="49"/>
      <c r="AH37" s="49"/>
      <c r="AL37" s="49"/>
    </row>
    <row r="38" spans="9:57" x14ac:dyDescent="0.3">
      <c r="I38" s="49"/>
      <c r="M38" s="49"/>
      <c r="Q38" t="s">
        <v>124</v>
      </c>
      <c r="R38" s="66">
        <v>5606.04</v>
      </c>
      <c r="U38" s="49">
        <v>43496</v>
      </c>
      <c r="V38" s="49"/>
      <c r="W38" s="49"/>
      <c r="Y38" s="49"/>
      <c r="Z38" s="49"/>
      <c r="AA38" s="49"/>
      <c r="AC38" s="49"/>
      <c r="AD38" s="49"/>
      <c r="AE38" s="49"/>
      <c r="AG38" s="49"/>
      <c r="AH38" s="49"/>
      <c r="AL38" s="49"/>
    </row>
    <row r="39" spans="9:57" x14ac:dyDescent="0.3">
      <c r="I39" s="49"/>
      <c r="M39" s="49"/>
      <c r="Q39" t="s">
        <v>125</v>
      </c>
      <c r="R39" s="66">
        <v>109.99</v>
      </c>
      <c r="U39" s="49">
        <v>43496</v>
      </c>
      <c r="V39" s="49"/>
      <c r="W39" s="49"/>
      <c r="Y39" s="49"/>
      <c r="Z39" s="49"/>
      <c r="AA39" s="49"/>
      <c r="AC39" s="49"/>
      <c r="AD39" s="49"/>
      <c r="AE39" s="49"/>
      <c r="AG39" s="49"/>
      <c r="AH39" s="49"/>
      <c r="AL39" s="49"/>
    </row>
    <row r="40" spans="9:57" x14ac:dyDescent="0.3">
      <c r="I40" s="49"/>
      <c r="M40" s="49"/>
      <c r="Q40" t="s">
        <v>126</v>
      </c>
      <c r="R40" s="66">
        <v>424.99</v>
      </c>
      <c r="U40" s="49">
        <v>43496</v>
      </c>
      <c r="V40" s="49"/>
      <c r="W40" s="49"/>
      <c r="Y40" s="49"/>
      <c r="Z40" s="49"/>
      <c r="AA40" s="49"/>
      <c r="AC40" s="49"/>
      <c r="AD40" s="49"/>
      <c r="AE40" s="49"/>
      <c r="AG40" s="49"/>
      <c r="AH40" s="49"/>
      <c r="AL40" s="49"/>
    </row>
    <row r="41" spans="9:57" x14ac:dyDescent="0.3">
      <c r="I41" s="49"/>
      <c r="M41" s="49"/>
      <c r="Q41" t="s">
        <v>127</v>
      </c>
      <c r="R41" s="66">
        <v>70</v>
      </c>
      <c r="U41" s="49">
        <v>43496</v>
      </c>
      <c r="V41" s="49"/>
      <c r="W41" s="49"/>
      <c r="Y41" s="49"/>
      <c r="Z41" s="49"/>
      <c r="AA41" s="49"/>
      <c r="AC41" s="49"/>
      <c r="AD41" s="49"/>
      <c r="AE41" s="49"/>
      <c r="AG41" s="49"/>
      <c r="AH41" s="49"/>
      <c r="AL41" s="49"/>
    </row>
    <row r="42" spans="9:57" x14ac:dyDescent="0.3">
      <c r="I42" s="49"/>
      <c r="M42" s="49"/>
      <c r="Q42" t="s">
        <v>128</v>
      </c>
      <c r="R42" s="66">
        <v>165</v>
      </c>
      <c r="U42" s="49">
        <v>43496</v>
      </c>
      <c r="V42" s="49"/>
      <c r="W42" s="49"/>
      <c r="Y42" s="49"/>
      <c r="Z42" s="49"/>
      <c r="AA42" s="49"/>
      <c r="AC42" s="49"/>
      <c r="AD42" s="49"/>
      <c r="AE42" s="49"/>
      <c r="AG42" s="49"/>
      <c r="AH42" s="49"/>
      <c r="AL42" s="49"/>
    </row>
    <row r="43" spans="9:57" x14ac:dyDescent="0.3">
      <c r="I43" s="49"/>
      <c r="M43" s="49"/>
      <c r="Q43" t="s">
        <v>129</v>
      </c>
      <c r="R43" s="66">
        <v>185.41</v>
      </c>
      <c r="S43" s="65">
        <v>2159.9</v>
      </c>
      <c r="T43" s="65">
        <v>1399.01</v>
      </c>
      <c r="U43" s="49">
        <v>43496</v>
      </c>
      <c r="V43" s="49"/>
      <c r="W43" s="49"/>
      <c r="Y43" s="49"/>
      <c r="Z43" s="49"/>
      <c r="AA43" s="49"/>
      <c r="AC43" s="49"/>
      <c r="AD43" s="49"/>
      <c r="AE43" s="49"/>
      <c r="AG43" s="49"/>
      <c r="AH43" s="49"/>
      <c r="AL43" s="49"/>
    </row>
    <row r="44" spans="9:57" x14ac:dyDescent="0.3">
      <c r="I44" s="49"/>
      <c r="M44" s="49"/>
      <c r="Q44" t="s">
        <v>130</v>
      </c>
      <c r="R44" s="66">
        <v>1289.77</v>
      </c>
      <c r="U44" s="49">
        <v>43496</v>
      </c>
      <c r="V44" s="49"/>
      <c r="W44" s="49"/>
      <c r="Y44" s="49"/>
      <c r="Z44" s="49"/>
      <c r="AA44" s="49"/>
      <c r="AC44" s="49"/>
      <c r="AD44" s="49"/>
      <c r="AE44" s="49"/>
      <c r="AG44" s="49"/>
      <c r="AH44" s="49"/>
      <c r="AL44" s="49"/>
    </row>
    <row r="45" spans="9:57" x14ac:dyDescent="0.3">
      <c r="I45" s="49"/>
      <c r="M45" s="49"/>
      <c r="Q45" t="s">
        <v>131</v>
      </c>
      <c r="R45" s="66">
        <v>1047.8599999999999</v>
      </c>
      <c r="U45" s="49">
        <v>43496</v>
      </c>
      <c r="V45" s="49"/>
      <c r="W45" s="49"/>
      <c r="Y45" s="49"/>
      <c r="Z45" s="49"/>
      <c r="AA45" s="49"/>
      <c r="AC45" s="49"/>
      <c r="AD45" s="49"/>
      <c r="AE45" s="49"/>
      <c r="AG45" s="49"/>
      <c r="AH45" s="49"/>
      <c r="AL45" s="49"/>
    </row>
    <row r="46" spans="9:57" x14ac:dyDescent="0.3">
      <c r="I46" s="49"/>
      <c r="M46" s="49"/>
      <c r="Q46" t="s">
        <v>132</v>
      </c>
      <c r="R46" s="66">
        <v>619.59</v>
      </c>
      <c r="U46" s="49">
        <v>43496</v>
      </c>
      <c r="V46" s="49"/>
      <c r="W46" s="49"/>
      <c r="Y46" s="49"/>
      <c r="Z46" s="49"/>
      <c r="AA46" s="49"/>
      <c r="AC46" s="49"/>
      <c r="AD46" s="49"/>
      <c r="AE46" s="49"/>
      <c r="AG46" s="49"/>
      <c r="AH46" s="49"/>
      <c r="AL46" s="49"/>
    </row>
    <row r="47" spans="9:57" x14ac:dyDescent="0.3">
      <c r="I47" s="49"/>
      <c r="M47" s="49"/>
      <c r="Q47" t="s">
        <v>133</v>
      </c>
      <c r="R47" s="66">
        <v>260.77999999999997</v>
      </c>
      <c r="U47" s="49">
        <v>43496</v>
      </c>
      <c r="V47" s="49"/>
      <c r="W47" s="49"/>
      <c r="Y47" s="49"/>
      <c r="Z47" s="49"/>
      <c r="AA47" s="49"/>
      <c r="AC47" s="49"/>
      <c r="AD47" s="49"/>
      <c r="AE47" s="49"/>
      <c r="AG47" s="49"/>
      <c r="AH47" s="49"/>
      <c r="AL47" s="49"/>
    </row>
    <row r="48" spans="9:57" x14ac:dyDescent="0.3">
      <c r="I48" s="49"/>
      <c r="M48" s="49"/>
      <c r="Q48" t="s">
        <v>134</v>
      </c>
      <c r="R48" s="66">
        <v>105.46</v>
      </c>
      <c r="U48" s="49">
        <v>43496</v>
      </c>
      <c r="V48" s="49"/>
      <c r="W48" s="49"/>
      <c r="Y48" s="49"/>
      <c r="Z48" s="49"/>
      <c r="AA48" s="49"/>
      <c r="AC48" s="49"/>
      <c r="AD48" s="49"/>
      <c r="AE48" s="49"/>
      <c r="AG48" s="49"/>
      <c r="AH48" s="49"/>
      <c r="AL48" s="49"/>
    </row>
    <row r="49" spans="9:38" x14ac:dyDescent="0.3">
      <c r="I49" s="49"/>
      <c r="M49" s="49"/>
      <c r="Q49" t="s">
        <v>135</v>
      </c>
      <c r="R49" s="66">
        <v>107.94</v>
      </c>
      <c r="U49" s="49">
        <v>43496</v>
      </c>
      <c r="V49" s="49"/>
      <c r="W49" s="49"/>
      <c r="Y49" s="49"/>
      <c r="Z49" s="49"/>
      <c r="AA49" s="49"/>
      <c r="AC49" s="49"/>
      <c r="AD49" s="49"/>
      <c r="AE49" s="49"/>
      <c r="AG49" s="49"/>
      <c r="AH49" s="49"/>
      <c r="AL49" s="49"/>
    </row>
    <row r="50" spans="9:38" x14ac:dyDescent="0.3">
      <c r="I50" s="49"/>
      <c r="M50" s="49"/>
      <c r="Q50" t="s">
        <v>136</v>
      </c>
      <c r="R50" s="66">
        <v>332.82</v>
      </c>
      <c r="S50" s="53"/>
      <c r="U50" s="49">
        <v>43496</v>
      </c>
      <c r="V50" s="49"/>
      <c r="W50" s="49"/>
      <c r="Y50" s="49"/>
      <c r="Z50" s="49"/>
      <c r="AA50" s="49"/>
      <c r="AC50" s="49"/>
      <c r="AD50" s="49"/>
      <c r="AE50" s="49"/>
      <c r="AG50" s="49"/>
      <c r="AH50" s="49"/>
      <c r="AL50" s="49"/>
    </row>
    <row r="51" spans="9:38" x14ac:dyDescent="0.3">
      <c r="I51" s="49"/>
      <c r="M51" s="49"/>
      <c r="Q51" t="s">
        <v>137</v>
      </c>
      <c r="R51" s="66">
        <v>81.99</v>
      </c>
      <c r="U51" s="49">
        <v>43496</v>
      </c>
      <c r="V51" s="49"/>
      <c r="W51" s="49"/>
      <c r="Y51" s="49"/>
      <c r="Z51" s="49"/>
      <c r="AA51" s="49"/>
      <c r="AC51" s="49"/>
      <c r="AD51" s="49"/>
      <c r="AE51" s="49"/>
      <c r="AG51" s="49"/>
      <c r="AH51" s="49"/>
      <c r="AL51" s="49"/>
    </row>
    <row r="52" spans="9:38" x14ac:dyDescent="0.3">
      <c r="I52" s="49"/>
      <c r="M52" s="49"/>
      <c r="Q52" t="s">
        <v>138</v>
      </c>
      <c r="R52" s="66">
        <v>505.29</v>
      </c>
      <c r="U52" s="49">
        <v>43496</v>
      </c>
      <c r="V52" s="49"/>
      <c r="W52" s="49"/>
      <c r="Y52" s="49"/>
      <c r="Z52" s="49"/>
      <c r="AA52" s="49"/>
      <c r="AC52" s="49"/>
      <c r="AD52" s="49"/>
      <c r="AE52" s="49"/>
      <c r="AG52" s="49"/>
      <c r="AH52" s="49"/>
      <c r="AL52" s="49"/>
    </row>
    <row r="53" spans="9:38" x14ac:dyDescent="0.3">
      <c r="I53" s="49"/>
      <c r="M53" s="49"/>
      <c r="Q53" t="s">
        <v>139</v>
      </c>
      <c r="R53" s="66">
        <v>67.48</v>
      </c>
      <c r="U53" s="49">
        <v>43496</v>
      </c>
      <c r="V53" s="49"/>
      <c r="W53" s="49"/>
      <c r="Y53" s="49"/>
      <c r="Z53" s="49"/>
      <c r="AA53" s="49"/>
      <c r="AC53" s="49"/>
      <c r="AD53" s="49"/>
      <c r="AE53" s="49"/>
      <c r="AG53" s="49"/>
      <c r="AH53" s="49"/>
      <c r="AL53" s="49"/>
    </row>
    <row r="54" spans="9:38" x14ac:dyDescent="0.3">
      <c r="I54" s="49"/>
      <c r="M54" s="49"/>
      <c r="Q54" t="s">
        <v>140</v>
      </c>
      <c r="R54" s="66">
        <v>516.29999999999995</v>
      </c>
      <c r="U54" s="49">
        <v>43496</v>
      </c>
      <c r="V54" s="49"/>
      <c r="W54" s="49"/>
      <c r="Y54" s="49"/>
      <c r="Z54" s="49"/>
      <c r="AA54" s="49"/>
      <c r="AC54" s="49"/>
      <c r="AD54" s="49"/>
      <c r="AE54" s="49"/>
      <c r="AG54" s="49"/>
      <c r="AH54" s="49"/>
      <c r="AL54" s="49"/>
    </row>
    <row r="55" spans="9:38" x14ac:dyDescent="0.3">
      <c r="I55" s="49"/>
      <c r="M55" s="49"/>
      <c r="Q55" t="s">
        <v>141</v>
      </c>
      <c r="R55" s="66">
        <v>134.99</v>
      </c>
      <c r="U55" s="49">
        <v>43496</v>
      </c>
      <c r="V55" s="49"/>
      <c r="W55" s="49"/>
      <c r="Y55" s="49"/>
      <c r="Z55" s="49"/>
      <c r="AA55" s="49"/>
      <c r="AC55" s="49"/>
      <c r="AD55" s="49"/>
      <c r="AE55" s="49"/>
      <c r="AG55" s="49"/>
      <c r="AH55" s="49"/>
      <c r="AL55" s="49"/>
    </row>
    <row r="56" spans="9:38" x14ac:dyDescent="0.3">
      <c r="I56" s="49"/>
      <c r="M56" s="49"/>
      <c r="Q56" t="s">
        <v>142</v>
      </c>
      <c r="R56" s="66">
        <v>1418.55</v>
      </c>
      <c r="U56" s="49">
        <v>43496</v>
      </c>
      <c r="V56" s="49"/>
      <c r="W56" s="49"/>
      <c r="Y56" s="49"/>
      <c r="Z56" s="49"/>
      <c r="AA56" s="49"/>
      <c r="AC56" s="49"/>
      <c r="AD56" s="49"/>
      <c r="AE56" s="49"/>
      <c r="AG56" s="49"/>
      <c r="AH56" s="49"/>
      <c r="AL56" s="49"/>
    </row>
    <row r="57" spans="9:38" x14ac:dyDescent="0.3">
      <c r="I57" s="49"/>
      <c r="M57" s="49"/>
      <c r="Q57" t="s">
        <v>143</v>
      </c>
      <c r="R57" s="66">
        <v>1300.26</v>
      </c>
      <c r="U57" s="49">
        <v>43496</v>
      </c>
      <c r="V57" s="49"/>
      <c r="W57" s="49"/>
      <c r="Y57" s="49"/>
      <c r="Z57" s="49"/>
      <c r="AA57" s="49"/>
      <c r="AC57" s="49"/>
      <c r="AD57" s="49"/>
      <c r="AE57" s="49"/>
      <c r="AG57" s="49"/>
      <c r="AH57" s="49"/>
      <c r="AL57" s="49"/>
    </row>
    <row r="58" spans="9:38" x14ac:dyDescent="0.3">
      <c r="I58" s="49"/>
      <c r="M58" s="49"/>
      <c r="Q58" t="s">
        <v>144</v>
      </c>
      <c r="R58" s="66">
        <v>374.18</v>
      </c>
      <c r="U58" s="49">
        <v>43496</v>
      </c>
      <c r="V58" s="49"/>
      <c r="W58" s="49"/>
      <c r="Y58" s="49"/>
      <c r="Z58" s="49"/>
      <c r="AA58" s="49"/>
      <c r="AC58" s="49"/>
      <c r="AD58" s="49"/>
      <c r="AE58" s="49"/>
      <c r="AG58" s="49"/>
      <c r="AH58" s="49"/>
      <c r="AL58" s="49"/>
    </row>
    <row r="59" spans="9:38" x14ac:dyDescent="0.3">
      <c r="I59" s="49"/>
      <c r="M59" s="49"/>
      <c r="Q59" t="s">
        <v>145</v>
      </c>
      <c r="R59" s="66">
        <v>835.43</v>
      </c>
      <c r="U59" s="49">
        <v>43496</v>
      </c>
      <c r="V59" s="49"/>
      <c r="W59" s="49"/>
      <c r="Y59" s="49"/>
      <c r="Z59" s="49"/>
      <c r="AA59" s="49"/>
      <c r="AC59" s="49"/>
      <c r="AD59" s="49"/>
      <c r="AE59" s="49"/>
      <c r="AG59" s="49"/>
      <c r="AH59" s="49"/>
      <c r="AL59" s="49"/>
    </row>
    <row r="60" spans="9:38" x14ac:dyDescent="0.3">
      <c r="I60" s="49"/>
      <c r="M60" s="49"/>
      <c r="Q60" t="s">
        <v>146</v>
      </c>
      <c r="R60" s="66">
        <v>1574.75</v>
      </c>
      <c r="U60" s="49">
        <v>43496</v>
      </c>
      <c r="V60" s="49"/>
      <c r="W60" s="49"/>
      <c r="Y60" s="49"/>
      <c r="Z60" s="49"/>
      <c r="AA60" s="49"/>
      <c r="AC60" s="49"/>
      <c r="AD60" s="49"/>
      <c r="AE60" s="49"/>
      <c r="AG60" s="49"/>
      <c r="AH60" s="49"/>
      <c r="AL60" s="49"/>
    </row>
    <row r="61" spans="9:38" x14ac:dyDescent="0.3">
      <c r="I61" s="49"/>
      <c r="M61" s="49"/>
      <c r="Q61" t="s">
        <v>147</v>
      </c>
      <c r="R61" s="66">
        <v>50.34</v>
      </c>
      <c r="U61" s="49">
        <v>43496</v>
      </c>
      <c r="V61" s="49"/>
      <c r="W61" s="49"/>
      <c r="Y61" s="49"/>
      <c r="Z61" s="49"/>
      <c r="AA61" s="49"/>
      <c r="AC61" s="49"/>
      <c r="AD61" s="49"/>
      <c r="AE61" s="49"/>
      <c r="AG61" s="49"/>
      <c r="AH61" s="49"/>
      <c r="AL61" s="49"/>
    </row>
    <row r="62" spans="9:38" x14ac:dyDescent="0.3">
      <c r="I62" s="49"/>
      <c r="M62" s="49"/>
      <c r="Q62" t="s">
        <v>148</v>
      </c>
      <c r="R62" s="66">
        <v>590.17999999999995</v>
      </c>
      <c r="U62" s="49">
        <v>43496</v>
      </c>
      <c r="V62" s="49"/>
      <c r="W62" s="49"/>
      <c r="Y62" s="49"/>
      <c r="Z62" s="49"/>
      <c r="AA62" s="49"/>
      <c r="AC62" s="49"/>
      <c r="AD62" s="49"/>
      <c r="AE62" s="49"/>
      <c r="AG62" s="49"/>
      <c r="AH62" s="49"/>
      <c r="AL62" s="49"/>
    </row>
    <row r="63" spans="9:38" x14ac:dyDescent="0.3">
      <c r="I63" s="49"/>
      <c r="M63" s="49"/>
      <c r="Q63" t="s">
        <v>149</v>
      </c>
      <c r="R63" s="66">
        <v>7677.31</v>
      </c>
      <c r="U63" s="49">
        <v>43496</v>
      </c>
      <c r="V63" s="49"/>
      <c r="W63" s="49"/>
      <c r="Y63" s="49"/>
      <c r="Z63" s="49"/>
      <c r="AA63" s="49"/>
      <c r="AC63" s="49"/>
      <c r="AD63" s="49"/>
      <c r="AE63" s="49"/>
      <c r="AG63" s="49"/>
      <c r="AH63" s="49"/>
      <c r="AL63" s="49"/>
    </row>
    <row r="64" spans="9:38" x14ac:dyDescent="0.3">
      <c r="I64" s="49"/>
      <c r="M64" s="49"/>
      <c r="Q64" t="s">
        <v>267</v>
      </c>
      <c r="R64" s="66">
        <v>39.950000000000003</v>
      </c>
      <c r="U64" s="49">
        <v>43496</v>
      </c>
      <c r="V64" s="49"/>
      <c r="W64" s="49"/>
      <c r="Y64" s="49"/>
      <c r="Z64" s="49"/>
      <c r="AA64" s="49"/>
      <c r="AC64" s="49"/>
      <c r="AD64" s="49"/>
      <c r="AE64" s="49"/>
      <c r="AG64" s="49"/>
      <c r="AH64" s="49"/>
      <c r="AL64" s="49"/>
    </row>
    <row r="65" spans="9:38" x14ac:dyDescent="0.3">
      <c r="I65" s="49"/>
      <c r="M65" s="49"/>
      <c r="Q65" t="s">
        <v>268</v>
      </c>
      <c r="R65" s="66">
        <v>9.99</v>
      </c>
      <c r="U65" s="49">
        <v>43496</v>
      </c>
      <c r="V65" s="49"/>
      <c r="W65" s="49"/>
      <c r="Y65" s="49"/>
      <c r="Z65" s="49"/>
      <c r="AA65" s="49"/>
      <c r="AC65" s="49"/>
      <c r="AD65" s="49"/>
      <c r="AE65" s="49"/>
      <c r="AG65" s="49"/>
      <c r="AH65" s="49"/>
      <c r="AL65" s="49"/>
    </row>
    <row r="66" spans="9:38" x14ac:dyDescent="0.3">
      <c r="I66" s="49"/>
      <c r="M66" s="49"/>
      <c r="Q66" t="s">
        <v>269</v>
      </c>
      <c r="R66" s="66">
        <v>39.96</v>
      </c>
      <c r="U66" s="49">
        <v>43496</v>
      </c>
      <c r="V66" s="49"/>
      <c r="W66" s="49"/>
      <c r="Y66" s="49"/>
      <c r="Z66" s="49"/>
      <c r="AA66" s="49"/>
      <c r="AC66" s="49"/>
      <c r="AD66" s="49"/>
      <c r="AE66" s="49"/>
      <c r="AG66" s="49"/>
      <c r="AH66" s="49"/>
      <c r="AL66" s="49"/>
    </row>
    <row r="67" spans="9:38" x14ac:dyDescent="0.3">
      <c r="I67" s="49"/>
      <c r="M67" s="49"/>
      <c r="Q67" t="s">
        <v>270</v>
      </c>
      <c r="R67" s="66">
        <v>633.83000000000004</v>
      </c>
      <c r="U67" s="49">
        <v>43496</v>
      </c>
      <c r="V67" s="49"/>
      <c r="W67" s="49"/>
      <c r="Y67" s="49"/>
      <c r="Z67" s="49"/>
      <c r="AA67" s="49"/>
      <c r="AC67" s="49"/>
      <c r="AD67" s="49"/>
      <c r="AE67" s="49"/>
      <c r="AG67" s="49"/>
      <c r="AH67" s="49"/>
      <c r="AL67" s="49"/>
    </row>
    <row r="68" spans="9:38" x14ac:dyDescent="0.3">
      <c r="I68" s="49"/>
      <c r="M68" s="49"/>
      <c r="Q68" t="s">
        <v>271</v>
      </c>
      <c r="R68" s="66">
        <v>2805.44</v>
      </c>
      <c r="U68" s="49">
        <v>43496</v>
      </c>
      <c r="V68" s="49"/>
      <c r="W68" s="49"/>
      <c r="Y68" s="49"/>
      <c r="Z68" s="49"/>
      <c r="AA68" s="49"/>
      <c r="AC68" s="49"/>
      <c r="AD68" s="49"/>
      <c r="AE68" s="49"/>
      <c r="AG68" s="49"/>
      <c r="AH68" s="49"/>
      <c r="AL68" s="49"/>
    </row>
    <row r="69" spans="9:38" x14ac:dyDescent="0.3">
      <c r="I69" s="49"/>
      <c r="M69" s="49"/>
      <c r="Q69" t="s">
        <v>150</v>
      </c>
      <c r="R69" s="66">
        <v>4239.79</v>
      </c>
      <c r="U69" s="49">
        <v>43496</v>
      </c>
      <c r="V69" s="49"/>
      <c r="W69" s="49"/>
      <c r="Y69" s="49"/>
      <c r="Z69" s="49"/>
      <c r="AA69" s="49"/>
      <c r="AC69" s="49"/>
      <c r="AD69" s="49"/>
      <c r="AE69" s="49"/>
      <c r="AG69" s="49"/>
      <c r="AH69" s="49"/>
      <c r="AL69" s="49"/>
    </row>
    <row r="70" spans="9:38" x14ac:dyDescent="0.3">
      <c r="I70" s="49"/>
      <c r="M70" s="49"/>
      <c r="Q70" t="s">
        <v>151</v>
      </c>
      <c r="R70" s="66">
        <v>760.8900000000001</v>
      </c>
      <c r="U70" s="49">
        <v>43496</v>
      </c>
      <c r="V70" s="49"/>
      <c r="W70" s="49"/>
      <c r="Y70" s="49"/>
      <c r="Z70" s="49"/>
      <c r="AA70" s="49"/>
      <c r="AC70" s="49"/>
      <c r="AD70" s="49"/>
      <c r="AE70" s="49"/>
      <c r="AG70" s="49"/>
      <c r="AH70" s="49"/>
      <c r="AL70" s="49"/>
    </row>
    <row r="71" spans="9:38" x14ac:dyDescent="0.3">
      <c r="I71" s="49"/>
      <c r="M71" s="49"/>
      <c r="Q71" t="s">
        <v>152</v>
      </c>
      <c r="R71" s="66">
        <v>1130.96</v>
      </c>
      <c r="U71" s="49">
        <v>43496</v>
      </c>
      <c r="V71" s="49"/>
      <c r="W71" s="49"/>
      <c r="Y71" s="49"/>
      <c r="Z71" s="49"/>
      <c r="AA71" s="49"/>
      <c r="AC71" s="49"/>
      <c r="AD71" s="49"/>
      <c r="AE71" s="49"/>
      <c r="AG71" s="49"/>
      <c r="AH71" s="49"/>
      <c r="AL71" s="49"/>
    </row>
    <row r="72" spans="9:38" x14ac:dyDescent="0.3">
      <c r="I72" s="49"/>
      <c r="M72" s="49"/>
      <c r="Q72" t="s">
        <v>153</v>
      </c>
      <c r="R72" s="66">
        <v>389.9</v>
      </c>
      <c r="U72" s="49">
        <v>43496</v>
      </c>
      <c r="V72" s="49"/>
      <c r="W72" s="49"/>
      <c r="Y72" s="49"/>
      <c r="Z72" s="49"/>
      <c r="AA72" s="49"/>
      <c r="AC72" s="49"/>
      <c r="AD72" s="49"/>
      <c r="AE72" s="49"/>
      <c r="AG72" s="49"/>
      <c r="AH72" s="49"/>
      <c r="AL72" s="49"/>
    </row>
    <row r="73" spans="9:38" x14ac:dyDescent="0.3">
      <c r="I73" s="49"/>
      <c r="M73" s="49"/>
      <c r="Q73" t="s">
        <v>154</v>
      </c>
      <c r="R73" s="66">
        <v>2.99</v>
      </c>
      <c r="U73" s="49">
        <v>43496</v>
      </c>
      <c r="V73" s="49"/>
      <c r="W73" s="49"/>
      <c r="Y73" s="49"/>
      <c r="Z73" s="49"/>
      <c r="AA73" s="49"/>
      <c r="AC73" s="49"/>
      <c r="AD73" s="49"/>
      <c r="AE73" s="49"/>
      <c r="AG73" s="49"/>
      <c r="AH73" s="49"/>
      <c r="AL73" s="49"/>
    </row>
    <row r="74" spans="9:38" x14ac:dyDescent="0.3">
      <c r="I74" s="49"/>
      <c r="M74" s="49"/>
      <c r="Q74" t="s">
        <v>155</v>
      </c>
      <c r="R74" s="66">
        <v>2786.69</v>
      </c>
      <c r="U74" s="49">
        <v>43496</v>
      </c>
      <c r="V74" s="49"/>
      <c r="W74" s="49"/>
      <c r="Y74" s="49"/>
      <c r="Z74" s="49"/>
      <c r="AA74" s="49"/>
      <c r="AC74" s="49"/>
      <c r="AD74" s="49"/>
      <c r="AE74" s="49"/>
      <c r="AG74" s="49"/>
      <c r="AH74" s="49"/>
      <c r="AL74" s="49"/>
    </row>
    <row r="75" spans="9:38" x14ac:dyDescent="0.3">
      <c r="I75" s="49"/>
      <c r="M75" s="49"/>
      <c r="Q75" t="s">
        <v>272</v>
      </c>
      <c r="R75" s="66">
        <v>3750</v>
      </c>
      <c r="U75" s="49">
        <v>43496</v>
      </c>
      <c r="V75" s="49"/>
      <c r="W75" s="49"/>
      <c r="Y75" s="49"/>
      <c r="Z75" s="49"/>
      <c r="AA75" s="49"/>
      <c r="AC75" s="49"/>
      <c r="AD75" s="49"/>
      <c r="AE75" s="49"/>
      <c r="AG75" s="49"/>
      <c r="AH75" s="49"/>
      <c r="AL75" s="49"/>
    </row>
    <row r="76" spans="9:38" x14ac:dyDescent="0.3">
      <c r="I76" s="49"/>
      <c r="M76" s="49"/>
      <c r="Q76" t="s">
        <v>273</v>
      </c>
      <c r="R76" s="66">
        <v>4500</v>
      </c>
      <c r="U76" s="49">
        <v>43496</v>
      </c>
      <c r="V76" s="49"/>
      <c r="W76" s="49"/>
      <c r="Y76" s="49"/>
      <c r="Z76" s="49"/>
      <c r="AA76" s="49"/>
      <c r="AC76" s="49"/>
      <c r="AD76" s="49"/>
      <c r="AE76" s="49"/>
      <c r="AG76" s="49"/>
      <c r="AH76" s="49"/>
      <c r="AL76" s="49"/>
    </row>
    <row r="77" spans="9:38" x14ac:dyDescent="0.3">
      <c r="I77" s="49"/>
      <c r="M77" s="49"/>
      <c r="Q77" t="s">
        <v>366</v>
      </c>
      <c r="R77" s="66">
        <v>353</v>
      </c>
      <c r="U77" s="49">
        <v>43496</v>
      </c>
      <c r="V77" s="49"/>
      <c r="W77" s="49"/>
      <c r="Y77" s="49"/>
      <c r="Z77" s="49"/>
      <c r="AA77" s="49"/>
      <c r="AC77" s="49"/>
      <c r="AD77" s="49"/>
      <c r="AE77" s="49"/>
      <c r="AG77" s="49"/>
      <c r="AH77" s="49"/>
      <c r="AL77" s="49"/>
    </row>
    <row r="78" spans="9:38" x14ac:dyDescent="0.3">
      <c r="I78" s="49"/>
      <c r="M78" s="49"/>
      <c r="Q78" t="s">
        <v>156</v>
      </c>
      <c r="R78" s="66">
        <v>2000.77</v>
      </c>
      <c r="U78" s="49">
        <v>43524</v>
      </c>
      <c r="V78" s="49"/>
      <c r="W78" s="49"/>
      <c r="Y78" s="49"/>
      <c r="Z78" s="49"/>
      <c r="AA78" s="49"/>
      <c r="AC78" s="49"/>
      <c r="AD78" s="49"/>
      <c r="AE78" s="49"/>
      <c r="AG78" s="49"/>
      <c r="AH78" s="49"/>
      <c r="AL78" s="49"/>
    </row>
    <row r="79" spans="9:38" x14ac:dyDescent="0.3">
      <c r="I79" s="49"/>
      <c r="M79" s="49"/>
      <c r="Q79" t="s">
        <v>157</v>
      </c>
      <c r="R79" s="66">
        <v>311.93</v>
      </c>
      <c r="U79" s="49">
        <v>43524</v>
      </c>
      <c r="V79" s="49"/>
      <c r="W79" s="49"/>
      <c r="Y79" s="49"/>
      <c r="Z79" s="49"/>
      <c r="AA79" s="49"/>
      <c r="AC79" s="49"/>
      <c r="AD79" s="49"/>
      <c r="AE79" s="49"/>
      <c r="AG79" s="49"/>
      <c r="AH79" s="49"/>
      <c r="AL79" s="49"/>
    </row>
    <row r="80" spans="9:38" x14ac:dyDescent="0.3">
      <c r="I80" s="49"/>
      <c r="M80" s="49"/>
      <c r="Q80" t="s">
        <v>158</v>
      </c>
      <c r="R80" s="66">
        <v>11.98</v>
      </c>
      <c r="U80" s="49">
        <v>43524</v>
      </c>
      <c r="V80" s="49"/>
      <c r="W80" s="49"/>
      <c r="Y80" s="49"/>
      <c r="Z80" s="49"/>
      <c r="AA80" s="49"/>
      <c r="AC80" s="49"/>
      <c r="AD80" s="49"/>
      <c r="AE80" s="49"/>
      <c r="AG80" s="49"/>
      <c r="AH80" s="49"/>
      <c r="AL80" s="49"/>
    </row>
    <row r="81" spans="9:38" x14ac:dyDescent="0.3">
      <c r="I81" s="49"/>
      <c r="M81" s="49"/>
      <c r="Q81" t="s">
        <v>159</v>
      </c>
      <c r="R81" s="66">
        <v>640.75</v>
      </c>
      <c r="U81" s="49">
        <v>43524</v>
      </c>
      <c r="V81" s="49"/>
      <c r="W81" s="49"/>
      <c r="Y81" s="49"/>
      <c r="Z81" s="49"/>
      <c r="AA81" s="49"/>
      <c r="AC81" s="49"/>
      <c r="AD81" s="49"/>
      <c r="AE81" s="49"/>
      <c r="AG81" s="49"/>
      <c r="AH81" s="49"/>
      <c r="AL81" s="49"/>
    </row>
    <row r="82" spans="9:38" x14ac:dyDescent="0.3">
      <c r="I82" s="49"/>
      <c r="M82" s="49"/>
      <c r="Q82" t="s">
        <v>160</v>
      </c>
      <c r="R82" s="66">
        <v>5051.05</v>
      </c>
      <c r="U82" s="49">
        <v>43524</v>
      </c>
      <c r="V82" s="49"/>
      <c r="W82" s="49"/>
      <c r="Y82" s="49"/>
      <c r="Z82" s="49"/>
      <c r="AA82" s="49"/>
      <c r="AC82" s="49"/>
      <c r="AD82" s="49"/>
      <c r="AE82" s="49"/>
      <c r="AG82" s="49"/>
      <c r="AH82" s="49"/>
      <c r="AL82" s="49"/>
    </row>
    <row r="83" spans="9:38" x14ac:dyDescent="0.3">
      <c r="I83" s="49"/>
      <c r="M83" s="49"/>
      <c r="Q83" t="s">
        <v>161</v>
      </c>
      <c r="R83" s="66">
        <v>2026.67</v>
      </c>
      <c r="U83" s="49">
        <v>43524</v>
      </c>
      <c r="V83" s="49"/>
      <c r="W83" s="49"/>
      <c r="Y83" s="49"/>
      <c r="Z83" s="49"/>
      <c r="AA83" s="49"/>
      <c r="AC83" s="49"/>
      <c r="AD83" s="49"/>
      <c r="AE83" s="49"/>
      <c r="AG83" s="49"/>
      <c r="AH83" s="49"/>
      <c r="AL83" s="49"/>
    </row>
    <row r="84" spans="9:38" x14ac:dyDescent="0.3">
      <c r="I84" s="49"/>
      <c r="M84" s="49"/>
      <c r="Q84" t="s">
        <v>162</v>
      </c>
      <c r="R84" s="66">
        <v>411.72</v>
      </c>
      <c r="U84" s="49">
        <v>43524</v>
      </c>
      <c r="V84" s="49"/>
      <c r="W84" s="49"/>
      <c r="Y84" s="49"/>
      <c r="Z84" s="49"/>
      <c r="AA84" s="49"/>
      <c r="AC84" s="49"/>
      <c r="AD84" s="49"/>
      <c r="AE84" s="49"/>
      <c r="AG84" s="49"/>
      <c r="AH84" s="49"/>
      <c r="AL84" s="49"/>
    </row>
    <row r="85" spans="9:38" x14ac:dyDescent="0.3">
      <c r="I85" s="49"/>
      <c r="M85" s="49"/>
      <c r="Q85" t="s">
        <v>163</v>
      </c>
      <c r="R85" s="66">
        <v>1582.07</v>
      </c>
      <c r="U85" s="49">
        <v>43524</v>
      </c>
      <c r="V85" s="49"/>
      <c r="W85" s="49"/>
      <c r="Y85" s="49"/>
      <c r="Z85" s="49"/>
      <c r="AA85" s="49"/>
      <c r="AC85" s="49"/>
      <c r="AD85" s="49"/>
      <c r="AE85" s="49"/>
      <c r="AG85" s="49"/>
      <c r="AH85" s="49"/>
      <c r="AL85" s="49"/>
    </row>
    <row r="86" spans="9:38" x14ac:dyDescent="0.3">
      <c r="I86" s="49"/>
      <c r="M86" s="49"/>
      <c r="Q86" t="s">
        <v>164</v>
      </c>
      <c r="R86" s="66">
        <v>1170.92</v>
      </c>
      <c r="U86" s="49">
        <v>43524</v>
      </c>
      <c r="V86" s="49"/>
      <c r="W86" s="49"/>
      <c r="Y86" s="49"/>
      <c r="Z86" s="49"/>
      <c r="AA86" s="49"/>
      <c r="AC86" s="49"/>
      <c r="AD86" s="49"/>
      <c r="AE86" s="49"/>
      <c r="AG86" s="49"/>
      <c r="AH86" s="49"/>
      <c r="AL86" s="49"/>
    </row>
    <row r="87" spans="9:38" x14ac:dyDescent="0.3">
      <c r="I87" s="49"/>
      <c r="M87" s="49"/>
      <c r="Q87" t="s">
        <v>165</v>
      </c>
      <c r="R87" s="66">
        <v>285.77</v>
      </c>
      <c r="U87" s="49">
        <v>43524</v>
      </c>
      <c r="V87" s="49"/>
      <c r="W87" s="49"/>
      <c r="Y87" s="49"/>
      <c r="Z87" s="49"/>
      <c r="AA87" s="49"/>
      <c r="AC87" s="49"/>
      <c r="AD87" s="49"/>
      <c r="AE87" s="49"/>
      <c r="AG87" s="49"/>
      <c r="AH87" s="49"/>
      <c r="AL87" s="49"/>
    </row>
    <row r="88" spans="9:38" x14ac:dyDescent="0.3">
      <c r="I88" s="49"/>
      <c r="M88" s="49"/>
      <c r="Q88" t="s">
        <v>166</v>
      </c>
      <c r="R88" s="66">
        <v>551.71</v>
      </c>
      <c r="U88" s="49">
        <v>43524</v>
      </c>
      <c r="V88" s="49"/>
      <c r="W88" s="49"/>
      <c r="Y88" s="49"/>
      <c r="Z88" s="49"/>
      <c r="AA88" s="49"/>
      <c r="AC88" s="49"/>
      <c r="AD88" s="49"/>
      <c r="AE88" s="49"/>
      <c r="AG88" s="49"/>
      <c r="AH88" s="49"/>
      <c r="AL88" s="49"/>
    </row>
    <row r="89" spans="9:38" x14ac:dyDescent="0.3">
      <c r="I89" s="49"/>
      <c r="M89" s="49"/>
      <c r="Q89" t="s">
        <v>167</v>
      </c>
      <c r="R89" s="66">
        <v>3687.86</v>
      </c>
      <c r="U89" s="49">
        <v>43524</v>
      </c>
      <c r="V89" s="49"/>
      <c r="W89" s="49"/>
      <c r="Y89" s="49"/>
      <c r="Z89" s="49"/>
      <c r="AA89" s="49"/>
      <c r="AC89" s="49"/>
      <c r="AD89" s="49"/>
      <c r="AE89" s="49"/>
      <c r="AG89" s="49"/>
      <c r="AH89" s="49"/>
      <c r="AL89" s="49"/>
    </row>
    <row r="90" spans="9:38" x14ac:dyDescent="0.3">
      <c r="I90" s="49"/>
      <c r="M90" s="49"/>
      <c r="Q90" t="s">
        <v>168</v>
      </c>
      <c r="R90" s="66">
        <v>2332.69</v>
      </c>
      <c r="U90" s="49">
        <v>43524</v>
      </c>
      <c r="V90" s="49"/>
      <c r="W90" s="49"/>
      <c r="Y90" s="49"/>
      <c r="Z90" s="49"/>
      <c r="AA90" s="49"/>
      <c r="AC90" s="49"/>
      <c r="AD90" s="49"/>
      <c r="AE90" s="49"/>
      <c r="AG90" s="49"/>
      <c r="AH90" s="49"/>
      <c r="AL90" s="49"/>
    </row>
    <row r="91" spans="9:38" x14ac:dyDescent="0.3">
      <c r="I91" s="49"/>
      <c r="M91" s="49"/>
      <c r="Q91" t="s">
        <v>169</v>
      </c>
      <c r="R91" s="66">
        <v>99.89</v>
      </c>
      <c r="U91" s="49">
        <v>43524</v>
      </c>
      <c r="V91" s="49"/>
      <c r="W91" s="49"/>
      <c r="Y91" s="49"/>
      <c r="Z91" s="49"/>
      <c r="AA91" s="49"/>
      <c r="AC91" s="49"/>
      <c r="AD91" s="49"/>
      <c r="AE91" s="49"/>
      <c r="AG91" s="49"/>
      <c r="AH91" s="49"/>
      <c r="AL91" s="49"/>
    </row>
    <row r="92" spans="9:38" x14ac:dyDescent="0.3">
      <c r="I92" s="49"/>
      <c r="M92" s="49"/>
      <c r="Q92" t="s">
        <v>170</v>
      </c>
      <c r="R92" s="66">
        <v>160</v>
      </c>
      <c r="U92" s="49">
        <v>43524</v>
      </c>
      <c r="V92" s="49"/>
      <c r="W92" s="49"/>
      <c r="Y92" s="49"/>
      <c r="Z92" s="49"/>
      <c r="AA92" s="49"/>
      <c r="AC92" s="49"/>
      <c r="AD92" s="49"/>
      <c r="AE92" s="49"/>
      <c r="AG92" s="49"/>
      <c r="AH92" s="49"/>
      <c r="AL92" s="49"/>
    </row>
    <row r="93" spans="9:38" x14ac:dyDescent="0.3">
      <c r="I93" s="49"/>
      <c r="M93" s="49"/>
      <c r="Q93" t="s">
        <v>171</v>
      </c>
      <c r="R93" s="66">
        <v>3608.48</v>
      </c>
      <c r="U93" s="49">
        <v>43524</v>
      </c>
      <c r="V93" s="49"/>
      <c r="W93" s="49"/>
      <c r="Y93" s="49"/>
      <c r="Z93" s="49"/>
      <c r="AA93" s="49"/>
      <c r="AC93" s="49"/>
      <c r="AD93" s="49"/>
      <c r="AE93" s="49"/>
      <c r="AG93" s="49"/>
      <c r="AH93" s="49"/>
      <c r="AL93" s="49"/>
    </row>
    <row r="94" spans="9:38" x14ac:dyDescent="0.3">
      <c r="I94" s="49"/>
      <c r="M94" s="49"/>
      <c r="Q94" t="s">
        <v>172</v>
      </c>
      <c r="R94" s="66">
        <v>505.7</v>
      </c>
      <c r="U94" s="49">
        <v>43524</v>
      </c>
      <c r="V94" s="49"/>
      <c r="W94" s="49"/>
      <c r="Y94" s="49"/>
      <c r="Z94" s="49"/>
      <c r="AA94" s="49"/>
      <c r="AC94" s="49"/>
      <c r="AD94" s="49"/>
      <c r="AE94" s="49"/>
      <c r="AG94" s="49"/>
      <c r="AH94" s="49"/>
      <c r="AL94" s="49"/>
    </row>
    <row r="95" spans="9:38" x14ac:dyDescent="0.3">
      <c r="I95" s="49"/>
      <c r="M95" s="49"/>
      <c r="Q95" t="s">
        <v>173</v>
      </c>
      <c r="R95" s="66">
        <v>1355.78</v>
      </c>
      <c r="U95" s="49">
        <v>43524</v>
      </c>
      <c r="V95" s="49"/>
      <c r="W95" s="49"/>
      <c r="Y95" s="49"/>
      <c r="Z95" s="49"/>
      <c r="AA95" s="49"/>
      <c r="AC95" s="49"/>
      <c r="AD95" s="49"/>
      <c r="AE95" s="49"/>
      <c r="AG95" s="49"/>
      <c r="AH95" s="49"/>
      <c r="AL95" s="49"/>
    </row>
    <row r="96" spans="9:38" x14ac:dyDescent="0.3">
      <c r="I96" s="49"/>
      <c r="M96" s="49"/>
      <c r="Q96" t="s">
        <v>174</v>
      </c>
      <c r="R96" s="66">
        <v>3985.77</v>
      </c>
      <c r="U96" s="49">
        <v>43524</v>
      </c>
      <c r="V96" s="49"/>
      <c r="W96" s="49"/>
      <c r="Y96" s="49"/>
      <c r="Z96" s="49"/>
      <c r="AA96" s="49"/>
      <c r="AC96" s="49"/>
      <c r="AD96" s="49"/>
      <c r="AE96" s="49"/>
      <c r="AG96" s="49"/>
      <c r="AH96" s="49"/>
      <c r="AL96" s="49"/>
    </row>
    <row r="97" spans="9:38" x14ac:dyDescent="0.3">
      <c r="I97" s="49"/>
      <c r="M97" s="49"/>
      <c r="Q97" t="s">
        <v>175</v>
      </c>
      <c r="R97" s="66">
        <v>222.86</v>
      </c>
      <c r="U97" s="49">
        <v>43524</v>
      </c>
      <c r="V97" s="49"/>
      <c r="W97" s="49"/>
      <c r="Y97" s="49"/>
      <c r="Z97" s="49"/>
      <c r="AA97" s="49"/>
      <c r="AC97" s="49"/>
      <c r="AD97" s="49"/>
      <c r="AE97" s="49"/>
      <c r="AG97" s="49"/>
      <c r="AH97" s="49"/>
      <c r="AL97" s="49"/>
    </row>
    <row r="98" spans="9:38" x14ac:dyDescent="0.3">
      <c r="I98" s="49"/>
      <c r="M98" s="49"/>
      <c r="Q98" t="s">
        <v>176</v>
      </c>
      <c r="R98" s="66">
        <v>419.9</v>
      </c>
      <c r="U98" s="49">
        <v>43524</v>
      </c>
      <c r="V98" s="49"/>
      <c r="W98" s="49"/>
      <c r="Y98" s="49"/>
      <c r="Z98" s="49"/>
      <c r="AA98" s="49"/>
      <c r="AC98" s="49"/>
      <c r="AD98" s="49"/>
      <c r="AE98" s="49"/>
      <c r="AG98" s="49"/>
      <c r="AH98" s="49"/>
      <c r="AL98" s="49"/>
    </row>
    <row r="99" spans="9:38" x14ac:dyDescent="0.3">
      <c r="I99" s="49"/>
      <c r="M99" s="49"/>
      <c r="Q99" t="s">
        <v>177</v>
      </c>
      <c r="R99" s="66">
        <v>4915.3999999999996</v>
      </c>
      <c r="U99" s="49">
        <v>43524</v>
      </c>
      <c r="V99" s="49"/>
      <c r="W99" s="49"/>
      <c r="Y99" s="49"/>
      <c r="Z99" s="49"/>
      <c r="AA99" s="49"/>
      <c r="AC99" s="49"/>
      <c r="AD99" s="49"/>
      <c r="AE99" s="49"/>
      <c r="AG99" s="49"/>
      <c r="AH99" s="49"/>
      <c r="AL99" s="49"/>
    </row>
    <row r="100" spans="9:38" x14ac:dyDescent="0.3">
      <c r="I100" s="49"/>
      <c r="M100" s="49"/>
      <c r="Q100" t="s">
        <v>178</v>
      </c>
      <c r="R100" s="66">
        <v>374.94</v>
      </c>
      <c r="U100" s="49">
        <v>43524</v>
      </c>
      <c r="V100" s="49"/>
      <c r="W100" s="49"/>
      <c r="Y100" s="49"/>
      <c r="Z100" s="49"/>
      <c r="AA100" s="49"/>
      <c r="AC100" s="49"/>
      <c r="AD100" s="49"/>
      <c r="AE100" s="49"/>
      <c r="AG100" s="49"/>
      <c r="AH100" s="49"/>
      <c r="AL100" s="49"/>
    </row>
    <row r="101" spans="9:38" x14ac:dyDescent="0.3">
      <c r="I101" s="49"/>
      <c r="M101" s="49"/>
      <c r="Q101" t="s">
        <v>179</v>
      </c>
      <c r="R101" s="66">
        <v>544.38</v>
      </c>
      <c r="U101" s="49">
        <v>43524</v>
      </c>
      <c r="V101" s="49"/>
      <c r="W101" s="49"/>
      <c r="Y101" s="49"/>
      <c r="Z101" s="49"/>
      <c r="AA101" s="49"/>
      <c r="AC101" s="49"/>
      <c r="AD101" s="49"/>
      <c r="AE101" s="49"/>
      <c r="AG101" s="49"/>
      <c r="AH101" s="49"/>
      <c r="AL101" s="49"/>
    </row>
    <row r="102" spans="9:38" x14ac:dyDescent="0.3">
      <c r="I102" s="49"/>
      <c r="M102" s="49"/>
      <c r="Q102" t="s">
        <v>180</v>
      </c>
      <c r="R102" s="66">
        <v>370.96</v>
      </c>
      <c r="U102" s="49">
        <v>43524</v>
      </c>
      <c r="V102" s="49"/>
      <c r="W102" s="49"/>
      <c r="Y102" s="49"/>
      <c r="Z102" s="49"/>
      <c r="AA102" s="49"/>
      <c r="AC102" s="49"/>
      <c r="AD102" s="49"/>
      <c r="AE102" s="49"/>
      <c r="AG102" s="49"/>
      <c r="AH102" s="49"/>
      <c r="AL102" s="49"/>
    </row>
    <row r="103" spans="9:38" x14ac:dyDescent="0.3">
      <c r="I103" s="49"/>
      <c r="M103" s="49"/>
      <c r="Q103" t="s">
        <v>181</v>
      </c>
      <c r="R103" s="66">
        <v>353</v>
      </c>
      <c r="U103" s="49">
        <v>43524</v>
      </c>
      <c r="V103" s="49"/>
      <c r="W103" s="49"/>
      <c r="Y103" s="49"/>
      <c r="Z103" s="49"/>
      <c r="AA103" s="49"/>
      <c r="AC103" s="49"/>
      <c r="AD103" s="49"/>
      <c r="AE103" s="49"/>
      <c r="AG103" s="49"/>
      <c r="AH103" s="49"/>
      <c r="AL103" s="49"/>
    </row>
    <row r="104" spans="9:38" x14ac:dyDescent="0.3">
      <c r="I104" s="49"/>
      <c r="M104" s="49"/>
      <c r="Q104" t="s">
        <v>182</v>
      </c>
      <c r="R104" s="66">
        <v>1727.8</v>
      </c>
      <c r="U104" s="49">
        <v>43524</v>
      </c>
      <c r="V104" s="49"/>
      <c r="W104" s="49"/>
      <c r="Y104" s="49"/>
      <c r="Z104" s="49"/>
      <c r="AA104" s="49"/>
      <c r="AC104" s="49"/>
      <c r="AD104" s="49"/>
      <c r="AE104" s="49"/>
      <c r="AG104" s="49"/>
      <c r="AH104" s="49"/>
      <c r="AL104" s="49"/>
    </row>
    <row r="105" spans="9:38" x14ac:dyDescent="0.3">
      <c r="I105" s="49"/>
      <c r="M105" s="49"/>
      <c r="Q105" t="s">
        <v>183</v>
      </c>
      <c r="R105" s="66">
        <v>975.66</v>
      </c>
      <c r="U105" s="49">
        <v>43524</v>
      </c>
      <c r="V105" s="49"/>
      <c r="W105" s="49"/>
      <c r="Y105" s="49"/>
      <c r="Z105" s="49"/>
      <c r="AA105" s="49"/>
      <c r="AC105" s="49"/>
      <c r="AD105" s="49"/>
      <c r="AE105" s="49"/>
      <c r="AG105" s="49"/>
      <c r="AH105" s="49"/>
      <c r="AL105" s="49"/>
    </row>
    <row r="106" spans="9:38" x14ac:dyDescent="0.3">
      <c r="I106" s="49"/>
      <c r="M106" s="49"/>
      <c r="Q106" t="s">
        <v>184</v>
      </c>
      <c r="R106" s="66">
        <v>2015.75</v>
      </c>
      <c r="S106" s="53"/>
      <c r="U106" s="49">
        <v>43524</v>
      </c>
      <c r="V106" s="49"/>
      <c r="W106" s="49"/>
      <c r="Y106" s="49"/>
      <c r="Z106" s="49"/>
      <c r="AA106" s="49"/>
      <c r="AC106" s="49"/>
      <c r="AD106" s="49"/>
      <c r="AE106" s="49"/>
      <c r="AG106" s="49"/>
      <c r="AH106" s="49"/>
      <c r="AL106" s="49"/>
    </row>
    <row r="107" spans="9:38" x14ac:dyDescent="0.3">
      <c r="I107" s="49"/>
      <c r="M107" s="49"/>
      <c r="Q107" t="s">
        <v>185</v>
      </c>
      <c r="R107" s="66">
        <v>516.80999999999995</v>
      </c>
      <c r="U107" s="49">
        <v>43524</v>
      </c>
      <c r="V107" s="49"/>
      <c r="W107" s="49"/>
      <c r="Y107" s="49"/>
      <c r="Z107" s="49"/>
      <c r="AA107" s="49"/>
      <c r="AC107" s="49"/>
      <c r="AD107" s="49"/>
      <c r="AE107" s="49"/>
      <c r="AG107" s="49"/>
      <c r="AH107" s="49"/>
      <c r="AL107" s="49"/>
    </row>
    <row r="108" spans="9:38" x14ac:dyDescent="0.3">
      <c r="I108" s="49"/>
      <c r="M108" s="49"/>
      <c r="Q108" t="s">
        <v>186</v>
      </c>
      <c r="R108" s="66">
        <v>395.35</v>
      </c>
      <c r="U108" s="49">
        <v>43524</v>
      </c>
      <c r="V108" s="49"/>
      <c r="W108" s="49"/>
      <c r="Y108" s="49"/>
      <c r="Z108" s="49"/>
      <c r="AA108" s="49"/>
      <c r="AC108" s="49"/>
      <c r="AD108" s="49"/>
      <c r="AE108" s="49"/>
      <c r="AG108" s="49"/>
      <c r="AH108" s="49"/>
      <c r="AL108" s="49"/>
    </row>
    <row r="109" spans="9:38" x14ac:dyDescent="0.3">
      <c r="I109" s="49"/>
      <c r="M109" s="49"/>
      <c r="Q109" t="s">
        <v>187</v>
      </c>
      <c r="R109" s="66">
        <v>7948.11</v>
      </c>
      <c r="U109" s="49">
        <v>43524</v>
      </c>
      <c r="V109" s="49"/>
      <c r="W109" s="49"/>
      <c r="Y109" s="49"/>
      <c r="Z109" s="49"/>
      <c r="AA109" s="49"/>
      <c r="AC109" s="49"/>
      <c r="AD109" s="49"/>
      <c r="AE109" s="49"/>
      <c r="AG109" s="49"/>
      <c r="AH109" s="49"/>
      <c r="AL109" s="49"/>
    </row>
    <row r="110" spans="9:38" x14ac:dyDescent="0.3">
      <c r="I110" s="49"/>
      <c r="M110" s="49"/>
      <c r="Q110" t="s">
        <v>188</v>
      </c>
      <c r="R110" s="66">
        <v>497.98</v>
      </c>
      <c r="U110" s="49">
        <v>43524</v>
      </c>
      <c r="V110" s="49"/>
      <c r="W110" s="49"/>
      <c r="Y110" s="49"/>
      <c r="Z110" s="49"/>
      <c r="AA110" s="49"/>
      <c r="AC110" s="49"/>
      <c r="AD110" s="49"/>
      <c r="AE110" s="49"/>
      <c r="AG110" s="49"/>
      <c r="AH110" s="49"/>
      <c r="AL110" s="49"/>
    </row>
    <row r="111" spans="9:38" x14ac:dyDescent="0.3">
      <c r="I111" s="49"/>
      <c r="M111" s="49"/>
      <c r="Q111" t="s">
        <v>189</v>
      </c>
      <c r="R111" s="66">
        <v>662.35</v>
      </c>
      <c r="U111" s="49">
        <v>43524</v>
      </c>
      <c r="V111" s="49"/>
      <c r="W111" s="49"/>
      <c r="Y111" s="49"/>
      <c r="Z111" s="49"/>
      <c r="AA111" s="49"/>
      <c r="AC111" s="49"/>
      <c r="AD111" s="49"/>
      <c r="AE111" s="49"/>
      <c r="AG111" s="49"/>
      <c r="AH111" s="49"/>
      <c r="AL111" s="49"/>
    </row>
    <row r="112" spans="9:38" x14ac:dyDescent="0.3">
      <c r="I112" s="49"/>
      <c r="M112" s="49"/>
      <c r="Q112" t="s">
        <v>190</v>
      </c>
      <c r="R112" s="66">
        <v>531.96</v>
      </c>
      <c r="U112" s="49">
        <v>43524</v>
      </c>
      <c r="V112" s="49"/>
      <c r="W112" s="49"/>
      <c r="Y112" s="49"/>
      <c r="Z112" s="49"/>
      <c r="AA112" s="49"/>
      <c r="AC112" s="49"/>
      <c r="AD112" s="49"/>
      <c r="AE112" s="49"/>
      <c r="AG112" s="49"/>
      <c r="AH112" s="49"/>
      <c r="AL112" s="49"/>
    </row>
    <row r="113" spans="9:38" x14ac:dyDescent="0.3">
      <c r="I113" s="49"/>
      <c r="M113" s="49"/>
      <c r="Q113" t="s">
        <v>191</v>
      </c>
      <c r="R113" s="66">
        <v>4953.95</v>
      </c>
      <c r="U113" s="49">
        <v>43524</v>
      </c>
      <c r="V113" s="49"/>
      <c r="W113" s="49"/>
      <c r="Y113" s="49"/>
      <c r="Z113" s="49"/>
      <c r="AA113" s="49"/>
      <c r="AC113" s="49"/>
      <c r="AD113" s="49"/>
      <c r="AE113" s="49"/>
      <c r="AG113" s="49"/>
      <c r="AH113" s="49"/>
      <c r="AL113" s="49"/>
    </row>
    <row r="114" spans="9:38" x14ac:dyDescent="0.3">
      <c r="I114" s="49"/>
      <c r="M114" s="49"/>
      <c r="Q114" t="s">
        <v>192</v>
      </c>
      <c r="R114" s="66">
        <v>165</v>
      </c>
      <c r="U114" s="49">
        <v>43524</v>
      </c>
      <c r="V114" s="49"/>
      <c r="W114" s="49"/>
      <c r="Y114" s="49"/>
      <c r="Z114" s="49"/>
      <c r="AA114" s="49"/>
      <c r="AC114" s="49"/>
      <c r="AD114" s="49"/>
      <c r="AE114" s="49"/>
      <c r="AG114" s="49"/>
      <c r="AH114" s="49"/>
      <c r="AL114" s="49"/>
    </row>
    <row r="115" spans="9:38" x14ac:dyDescent="0.3">
      <c r="I115" s="49"/>
      <c r="M115" s="49"/>
      <c r="Q115" t="s">
        <v>193</v>
      </c>
      <c r="R115" s="66">
        <v>290</v>
      </c>
      <c r="U115" s="49">
        <v>43524</v>
      </c>
      <c r="V115" s="49"/>
      <c r="W115" s="49"/>
      <c r="Y115" s="49"/>
      <c r="Z115" s="49"/>
      <c r="AA115" s="49"/>
      <c r="AC115" s="49"/>
      <c r="AD115" s="49"/>
      <c r="AE115" s="49"/>
      <c r="AG115" s="49"/>
      <c r="AH115" s="49"/>
      <c r="AL115" s="49"/>
    </row>
    <row r="116" spans="9:38" x14ac:dyDescent="0.3">
      <c r="I116" s="49"/>
      <c r="M116" s="49"/>
      <c r="Q116" t="s">
        <v>194</v>
      </c>
      <c r="R116" s="66">
        <v>54.99</v>
      </c>
      <c r="U116" s="49">
        <v>43524</v>
      </c>
      <c r="V116" s="49"/>
      <c r="W116" s="49"/>
      <c r="Y116" s="49"/>
      <c r="Z116" s="49"/>
      <c r="AA116" s="49"/>
      <c r="AC116" s="49"/>
      <c r="AD116" s="49"/>
      <c r="AE116" s="49"/>
      <c r="AG116" s="49"/>
      <c r="AH116" s="49"/>
      <c r="AL116" s="49"/>
    </row>
    <row r="117" spans="9:38" x14ac:dyDescent="0.3">
      <c r="I117" s="49"/>
      <c r="M117" s="49"/>
      <c r="Q117" t="s">
        <v>195</v>
      </c>
      <c r="R117" s="66">
        <v>338.82</v>
      </c>
      <c r="U117" s="49">
        <v>43524</v>
      </c>
      <c r="V117" s="49"/>
      <c r="W117" s="49"/>
      <c r="Y117" s="49"/>
      <c r="Z117" s="49"/>
      <c r="AA117" s="49"/>
      <c r="AC117" s="49"/>
      <c r="AD117" s="49"/>
      <c r="AE117" s="49"/>
      <c r="AG117" s="49"/>
      <c r="AH117" s="49"/>
      <c r="AL117" s="49"/>
    </row>
    <row r="118" spans="9:38" x14ac:dyDescent="0.3">
      <c r="I118" s="49"/>
      <c r="M118" s="49"/>
      <c r="Q118" t="s">
        <v>196</v>
      </c>
      <c r="R118" s="66">
        <v>445.19</v>
      </c>
      <c r="U118" s="49">
        <v>43524</v>
      </c>
      <c r="V118" s="49"/>
      <c r="W118" s="49"/>
      <c r="Y118" s="49"/>
      <c r="Z118" s="49"/>
      <c r="AA118" s="49"/>
      <c r="AC118" s="49"/>
      <c r="AD118" s="49"/>
      <c r="AE118" s="49"/>
      <c r="AG118" s="49"/>
      <c r="AH118" s="49"/>
      <c r="AL118" s="49"/>
    </row>
    <row r="119" spans="9:38" x14ac:dyDescent="0.3">
      <c r="I119" s="49"/>
      <c r="M119" s="49"/>
      <c r="Q119" t="s">
        <v>197</v>
      </c>
      <c r="R119" s="66">
        <v>468.09</v>
      </c>
      <c r="U119" s="49">
        <v>43524</v>
      </c>
      <c r="V119" s="49"/>
      <c r="W119" s="49"/>
      <c r="Y119" s="49"/>
      <c r="Z119" s="49"/>
      <c r="AA119" s="49"/>
      <c r="AC119" s="49"/>
      <c r="AD119" s="49"/>
      <c r="AE119" s="49"/>
      <c r="AG119" s="49"/>
      <c r="AH119" s="49"/>
      <c r="AL119" s="49"/>
    </row>
    <row r="120" spans="9:38" x14ac:dyDescent="0.3">
      <c r="I120" s="49"/>
      <c r="M120" s="49"/>
      <c r="Q120" t="s">
        <v>198</v>
      </c>
      <c r="R120" s="66">
        <v>66.5</v>
      </c>
      <c r="U120" s="49">
        <v>43524</v>
      </c>
      <c r="V120" s="49"/>
      <c r="W120" s="49"/>
      <c r="Y120" s="49"/>
      <c r="Z120" s="49"/>
      <c r="AA120" s="49"/>
      <c r="AC120" s="49"/>
      <c r="AD120" s="49"/>
      <c r="AE120" s="49"/>
      <c r="AG120" s="49"/>
      <c r="AH120" s="49"/>
      <c r="AL120" s="49"/>
    </row>
    <row r="121" spans="9:38" x14ac:dyDescent="0.3">
      <c r="I121" s="49"/>
      <c r="M121" s="49"/>
      <c r="Q121" t="s">
        <v>199</v>
      </c>
      <c r="R121" s="66">
        <v>484.89</v>
      </c>
      <c r="U121" s="49">
        <v>43524</v>
      </c>
      <c r="V121" s="49"/>
      <c r="W121" s="49"/>
      <c r="Y121" s="49"/>
      <c r="Z121" s="49"/>
      <c r="AA121" s="49"/>
      <c r="AC121" s="49"/>
      <c r="AD121" s="49"/>
      <c r="AE121" s="49"/>
      <c r="AG121" s="49"/>
      <c r="AH121" s="49"/>
      <c r="AL121" s="49"/>
    </row>
    <row r="122" spans="9:38" x14ac:dyDescent="0.3">
      <c r="I122" s="49"/>
      <c r="M122" s="49"/>
      <c r="Q122" t="s">
        <v>200</v>
      </c>
      <c r="R122" s="66">
        <v>184</v>
      </c>
      <c r="U122" s="49">
        <v>43524</v>
      </c>
      <c r="V122" s="49"/>
      <c r="W122" s="49"/>
      <c r="Y122" s="49"/>
      <c r="Z122" s="49"/>
      <c r="AA122" s="49"/>
      <c r="AC122" s="49"/>
      <c r="AD122" s="49"/>
      <c r="AE122" s="49"/>
      <c r="AG122" s="49"/>
      <c r="AH122" s="49"/>
      <c r="AL122" s="49"/>
    </row>
    <row r="123" spans="9:38" x14ac:dyDescent="0.3">
      <c r="I123" s="49"/>
      <c r="M123" s="49"/>
      <c r="Q123" t="s">
        <v>201</v>
      </c>
      <c r="R123" s="66">
        <v>2638.44</v>
      </c>
      <c r="U123" s="49">
        <v>43524</v>
      </c>
      <c r="V123" s="49"/>
      <c r="W123" s="49"/>
      <c r="Y123" s="49"/>
      <c r="Z123" s="49"/>
      <c r="AA123" s="49"/>
      <c r="AC123" s="49"/>
      <c r="AD123" s="49"/>
      <c r="AE123" s="49"/>
      <c r="AG123" s="49"/>
      <c r="AH123" s="49"/>
      <c r="AL123" s="49"/>
    </row>
    <row r="124" spans="9:38" x14ac:dyDescent="0.3">
      <c r="I124" s="49"/>
      <c r="M124" s="49"/>
      <c r="Q124" t="s">
        <v>202</v>
      </c>
      <c r="R124" s="66">
        <v>156.97999999999999</v>
      </c>
      <c r="U124" s="49">
        <v>43524</v>
      </c>
      <c r="V124" s="49"/>
      <c r="W124" s="49"/>
      <c r="Y124" s="49"/>
      <c r="Z124" s="49"/>
      <c r="AA124" s="49"/>
      <c r="AC124" s="49"/>
      <c r="AD124" s="49"/>
      <c r="AE124" s="49"/>
      <c r="AG124" s="49"/>
      <c r="AH124" s="49"/>
      <c r="AL124" s="49"/>
    </row>
    <row r="125" spans="9:38" x14ac:dyDescent="0.3">
      <c r="I125" s="49"/>
      <c r="M125" s="49"/>
      <c r="Q125" t="s">
        <v>203</v>
      </c>
      <c r="R125" s="66">
        <v>603.91</v>
      </c>
      <c r="U125" s="49">
        <v>43524</v>
      </c>
      <c r="V125" s="49"/>
      <c r="W125" s="49"/>
      <c r="Y125" s="49"/>
      <c r="Z125" s="49"/>
      <c r="AA125" s="49"/>
      <c r="AC125" s="49"/>
      <c r="AD125" s="49"/>
      <c r="AE125" s="49"/>
      <c r="AG125" s="49"/>
      <c r="AH125" s="49"/>
      <c r="AL125" s="49"/>
    </row>
    <row r="126" spans="9:38" x14ac:dyDescent="0.3">
      <c r="I126" s="49"/>
      <c r="M126" s="49"/>
      <c r="Q126" t="s">
        <v>204</v>
      </c>
      <c r="R126" s="66">
        <v>400.46</v>
      </c>
      <c r="U126" s="49">
        <v>43524</v>
      </c>
      <c r="V126" s="49"/>
      <c r="W126" s="49"/>
      <c r="Y126" s="49"/>
      <c r="Z126" s="49"/>
      <c r="AA126" s="49"/>
      <c r="AC126" s="49"/>
      <c r="AD126" s="49"/>
      <c r="AE126" s="49"/>
      <c r="AG126" s="49"/>
      <c r="AH126" s="49"/>
      <c r="AL126" s="49"/>
    </row>
    <row r="127" spans="9:38" x14ac:dyDescent="0.3">
      <c r="I127" s="49"/>
      <c r="M127" s="49"/>
      <c r="Q127" t="s">
        <v>205</v>
      </c>
      <c r="R127" s="66">
        <v>17.989999999999998</v>
      </c>
      <c r="U127" s="49">
        <v>43524</v>
      </c>
      <c r="V127" s="49"/>
      <c r="W127" s="49"/>
      <c r="Y127" s="49"/>
      <c r="Z127" s="49"/>
      <c r="AA127" s="49"/>
      <c r="AC127" s="49"/>
      <c r="AD127" s="49"/>
      <c r="AE127" s="49"/>
      <c r="AG127" s="49"/>
      <c r="AH127" s="49"/>
      <c r="AL127" s="49"/>
    </row>
    <row r="128" spans="9:38" x14ac:dyDescent="0.3">
      <c r="I128" s="49"/>
      <c r="M128" s="49"/>
      <c r="Q128" t="s">
        <v>206</v>
      </c>
      <c r="R128" s="66">
        <v>870.1</v>
      </c>
      <c r="U128" s="49">
        <v>43524</v>
      </c>
      <c r="V128" s="49"/>
      <c r="W128" s="49"/>
      <c r="Y128" s="49"/>
      <c r="Z128" s="49"/>
      <c r="AA128" s="49"/>
      <c r="AC128" s="49"/>
      <c r="AD128" s="49"/>
      <c r="AE128" s="49"/>
      <c r="AG128" s="49"/>
      <c r="AH128" s="49"/>
      <c r="AL128" s="49"/>
    </row>
    <row r="129" spans="9:38" x14ac:dyDescent="0.3">
      <c r="I129" s="49"/>
      <c r="M129" s="49"/>
      <c r="Q129" t="s">
        <v>207</v>
      </c>
      <c r="R129" s="66">
        <v>4007.39</v>
      </c>
      <c r="U129" s="49">
        <v>43524</v>
      </c>
      <c r="V129" s="49"/>
      <c r="W129" s="49"/>
      <c r="Y129" s="49"/>
      <c r="Z129" s="49"/>
      <c r="AA129" s="49"/>
      <c r="AC129" s="49"/>
      <c r="AD129" s="49"/>
      <c r="AE129" s="49"/>
      <c r="AG129" s="49"/>
      <c r="AH129" s="49"/>
      <c r="AL129" s="49"/>
    </row>
    <row r="130" spans="9:38" x14ac:dyDescent="0.3">
      <c r="I130" s="49"/>
      <c r="M130" s="49"/>
      <c r="Q130" t="s">
        <v>208</v>
      </c>
      <c r="R130" s="66">
        <v>150</v>
      </c>
      <c r="U130" s="49">
        <v>43524</v>
      </c>
      <c r="V130" s="49"/>
      <c r="W130" s="49"/>
      <c r="Y130" s="49"/>
      <c r="Z130" s="49"/>
      <c r="AA130" s="49"/>
      <c r="AC130" s="49"/>
      <c r="AD130" s="49"/>
      <c r="AE130" s="49"/>
      <c r="AG130" s="49"/>
      <c r="AH130" s="49"/>
      <c r="AL130" s="49"/>
    </row>
    <row r="131" spans="9:38" x14ac:dyDescent="0.3">
      <c r="I131" s="49"/>
      <c r="M131" s="49"/>
      <c r="Q131" t="s">
        <v>209</v>
      </c>
      <c r="R131" s="66">
        <v>1261.23</v>
      </c>
      <c r="U131" s="49">
        <v>43524</v>
      </c>
      <c r="V131" s="49"/>
      <c r="W131" s="49"/>
      <c r="Y131" s="49"/>
      <c r="Z131" s="49"/>
      <c r="AA131" s="49"/>
      <c r="AC131" s="49"/>
      <c r="AD131" s="49"/>
      <c r="AE131" s="49"/>
      <c r="AG131" s="49"/>
      <c r="AH131" s="49"/>
      <c r="AL131" s="49"/>
    </row>
    <row r="132" spans="9:38" x14ac:dyDescent="0.3">
      <c r="I132" s="49"/>
      <c r="M132" s="49"/>
      <c r="Q132" t="s">
        <v>210</v>
      </c>
      <c r="R132" s="66">
        <v>609.95000000000005</v>
      </c>
      <c r="U132" s="49">
        <v>43524</v>
      </c>
      <c r="V132" s="49"/>
      <c r="W132" s="49"/>
      <c r="Y132" s="49"/>
      <c r="Z132" s="49"/>
      <c r="AA132" s="49"/>
      <c r="AC132" s="49"/>
      <c r="AD132" s="49"/>
      <c r="AE132" s="49"/>
      <c r="AG132" s="49"/>
      <c r="AH132" s="49"/>
      <c r="AL132" s="49"/>
    </row>
    <row r="133" spans="9:38" x14ac:dyDescent="0.3">
      <c r="I133" s="49"/>
      <c r="M133" s="49"/>
      <c r="Q133" t="s">
        <v>211</v>
      </c>
      <c r="R133" s="66">
        <v>159.28</v>
      </c>
      <c r="U133" s="49">
        <v>43524</v>
      </c>
      <c r="V133" s="49"/>
      <c r="W133" s="49"/>
      <c r="Y133" s="49"/>
      <c r="Z133" s="49"/>
      <c r="AA133" s="49"/>
      <c r="AC133" s="49"/>
      <c r="AD133" s="49"/>
      <c r="AE133" s="49"/>
      <c r="AG133" s="49"/>
      <c r="AH133" s="49"/>
      <c r="AL133" s="49"/>
    </row>
    <row r="134" spans="9:38" x14ac:dyDescent="0.3">
      <c r="I134" s="49"/>
      <c r="M134" s="49"/>
      <c r="Q134" t="s">
        <v>212</v>
      </c>
      <c r="R134" s="66">
        <v>144.94999999999999</v>
      </c>
      <c r="U134" s="49">
        <v>43524</v>
      </c>
      <c r="V134" s="49"/>
      <c r="W134" s="49"/>
      <c r="Y134" s="49"/>
      <c r="Z134" s="49"/>
      <c r="AA134" s="49"/>
      <c r="AC134" s="49"/>
      <c r="AD134" s="49"/>
      <c r="AE134" s="49"/>
      <c r="AG134" s="49"/>
      <c r="AH134" s="49"/>
      <c r="AL134" s="49"/>
    </row>
    <row r="135" spans="9:38" x14ac:dyDescent="0.3">
      <c r="I135" s="49"/>
      <c r="M135" s="49"/>
      <c r="Q135" t="s">
        <v>213</v>
      </c>
      <c r="R135" s="66">
        <v>1546.19</v>
      </c>
      <c r="U135" s="49">
        <v>43524</v>
      </c>
      <c r="V135" s="49"/>
      <c r="W135" s="49"/>
      <c r="Y135" s="49"/>
      <c r="Z135" s="49"/>
      <c r="AA135" s="49"/>
      <c r="AC135" s="49"/>
      <c r="AD135" s="49"/>
      <c r="AE135" s="49"/>
      <c r="AG135" s="49"/>
      <c r="AH135" s="49"/>
      <c r="AL135" s="49"/>
    </row>
    <row r="136" spans="9:38" x14ac:dyDescent="0.3">
      <c r="I136" s="49"/>
      <c r="M136" s="49"/>
      <c r="Q136" t="s">
        <v>214</v>
      </c>
      <c r="R136" s="66">
        <v>155.88</v>
      </c>
      <c r="U136" s="49">
        <v>43524</v>
      </c>
      <c r="V136" s="49"/>
      <c r="W136" s="49"/>
      <c r="Y136" s="49"/>
      <c r="Z136" s="49"/>
      <c r="AA136" s="49"/>
      <c r="AC136" s="49"/>
      <c r="AD136" s="49"/>
      <c r="AE136" s="49"/>
      <c r="AG136" s="49"/>
      <c r="AH136" s="49"/>
      <c r="AL136" s="49"/>
    </row>
    <row r="137" spans="9:38" x14ac:dyDescent="0.3">
      <c r="I137" s="49"/>
      <c r="M137" s="49"/>
      <c r="Q137" t="s">
        <v>215</v>
      </c>
      <c r="R137" s="66">
        <v>2094.88</v>
      </c>
      <c r="U137" s="49">
        <v>43524</v>
      </c>
      <c r="V137" s="49"/>
      <c r="W137" s="49"/>
      <c r="Y137" s="49"/>
      <c r="Z137" s="49"/>
      <c r="AA137" s="49"/>
      <c r="AC137" s="49"/>
      <c r="AD137" s="49"/>
      <c r="AE137" s="49"/>
      <c r="AG137" s="49"/>
      <c r="AH137" s="49"/>
      <c r="AL137" s="49"/>
    </row>
    <row r="138" spans="9:38" x14ac:dyDescent="0.3">
      <c r="I138" s="49"/>
      <c r="M138" s="49"/>
      <c r="Q138" t="s">
        <v>216</v>
      </c>
      <c r="R138" s="66">
        <v>26.99</v>
      </c>
      <c r="U138" s="49">
        <v>43524</v>
      </c>
      <c r="V138" s="49"/>
      <c r="W138" s="49"/>
      <c r="Y138" s="49"/>
      <c r="Z138" s="49"/>
      <c r="AA138" s="49"/>
      <c r="AC138" s="49"/>
      <c r="AD138" s="49"/>
      <c r="AE138" s="49"/>
      <c r="AG138" s="49"/>
      <c r="AH138" s="49"/>
      <c r="AL138" s="49"/>
    </row>
    <row r="139" spans="9:38" x14ac:dyDescent="0.3">
      <c r="I139" s="49"/>
      <c r="M139" s="49"/>
      <c r="Q139" t="s">
        <v>217</v>
      </c>
      <c r="R139" s="66">
        <v>1571.9</v>
      </c>
      <c r="U139" s="49">
        <v>43524</v>
      </c>
      <c r="V139" s="49"/>
      <c r="W139" s="49"/>
      <c r="Y139" s="49"/>
      <c r="Z139" s="49"/>
      <c r="AA139" s="49"/>
      <c r="AC139" s="49"/>
      <c r="AD139" s="49"/>
      <c r="AE139" s="49"/>
      <c r="AG139" s="49"/>
      <c r="AH139" s="49"/>
      <c r="AL139" s="49"/>
    </row>
    <row r="140" spans="9:38" x14ac:dyDescent="0.3">
      <c r="I140" s="49"/>
      <c r="M140" s="49"/>
      <c r="Q140" t="s">
        <v>218</v>
      </c>
      <c r="R140" s="66">
        <v>516.42999999999995</v>
      </c>
      <c r="U140" s="49">
        <v>43524</v>
      </c>
      <c r="V140" s="49"/>
      <c r="W140" s="49"/>
      <c r="Y140" s="49"/>
      <c r="Z140" s="49"/>
      <c r="AA140" s="49"/>
      <c r="AC140" s="49"/>
      <c r="AD140" s="49"/>
      <c r="AE140" s="49"/>
      <c r="AG140" s="49"/>
      <c r="AH140" s="49"/>
      <c r="AL140" s="49"/>
    </row>
    <row r="141" spans="9:38" ht="15" thickBot="1" x14ac:dyDescent="0.35">
      <c r="I141" s="49"/>
      <c r="M141" s="49"/>
      <c r="Q141" t="s">
        <v>366</v>
      </c>
      <c r="R141" s="66">
        <v>605</v>
      </c>
      <c r="U141" s="49">
        <v>43524</v>
      </c>
      <c r="V141" s="49"/>
      <c r="W141" s="49"/>
      <c r="Y141" s="49"/>
      <c r="Z141" s="49"/>
      <c r="AA141" s="49"/>
      <c r="AC141" s="49"/>
      <c r="AD141" s="49"/>
      <c r="AE141" s="49"/>
      <c r="AG141" s="49"/>
      <c r="AH141" s="49"/>
      <c r="AL141" s="49"/>
    </row>
    <row r="142" spans="9:38" ht="15" thickBot="1" x14ac:dyDescent="0.35">
      <c r="I142" s="49"/>
      <c r="M142" s="49"/>
      <c r="Q142" t="s">
        <v>220</v>
      </c>
      <c r="R142" s="66">
        <v>4701.32</v>
      </c>
      <c r="U142" s="104">
        <v>43550</v>
      </c>
      <c r="V142" s="49"/>
      <c r="W142" s="49"/>
      <c r="Y142" s="49"/>
      <c r="Z142" s="49"/>
      <c r="AA142" s="49"/>
      <c r="AC142" s="49"/>
      <c r="AD142" s="49"/>
      <c r="AE142" s="49"/>
      <c r="AG142" s="49"/>
      <c r="AH142" s="49"/>
      <c r="AL142" s="49"/>
    </row>
    <row r="143" spans="9:38" ht="15" thickBot="1" x14ac:dyDescent="0.35">
      <c r="I143" s="49"/>
      <c r="M143" s="49"/>
      <c r="Q143" t="s">
        <v>221</v>
      </c>
      <c r="R143" s="66">
        <v>1887.57</v>
      </c>
      <c r="U143" s="104">
        <v>43550</v>
      </c>
      <c r="V143" s="49"/>
      <c r="W143" s="49"/>
      <c r="Y143" s="49"/>
      <c r="Z143" s="49"/>
      <c r="AA143" s="49"/>
      <c r="AC143" s="49"/>
      <c r="AD143" s="49"/>
      <c r="AE143" s="49"/>
      <c r="AG143" s="49"/>
      <c r="AH143" s="49"/>
      <c r="AL143" s="49"/>
    </row>
    <row r="144" spans="9:38" ht="15" thickBot="1" x14ac:dyDescent="0.35">
      <c r="I144" s="49"/>
      <c r="M144" s="49"/>
      <c r="Q144" t="s">
        <v>222</v>
      </c>
      <c r="R144" s="66">
        <v>2441.5500000000002</v>
      </c>
      <c r="U144" s="104">
        <v>43550</v>
      </c>
      <c r="V144" s="49"/>
      <c r="W144" s="49"/>
      <c r="Y144" s="49"/>
      <c r="Z144" s="49"/>
      <c r="AA144" s="49"/>
      <c r="AC144" s="49"/>
      <c r="AD144" s="49"/>
      <c r="AE144" s="49"/>
      <c r="AG144" s="49"/>
      <c r="AH144" s="49"/>
      <c r="AL144" s="49"/>
    </row>
    <row r="145" spans="9:38" ht="15" thickBot="1" x14ac:dyDescent="0.35">
      <c r="I145" s="49"/>
      <c r="M145" s="49"/>
      <c r="Q145" t="s">
        <v>223</v>
      </c>
      <c r="R145" s="66">
        <v>1599.77</v>
      </c>
      <c r="U145" s="104">
        <v>43550</v>
      </c>
      <c r="V145" s="49"/>
      <c r="W145" s="49"/>
      <c r="Y145" s="49"/>
      <c r="Z145" s="49"/>
      <c r="AA145" s="49"/>
      <c r="AC145" s="49"/>
      <c r="AD145" s="49"/>
      <c r="AE145" s="49"/>
      <c r="AG145" s="49"/>
      <c r="AH145" s="49"/>
      <c r="AL145" s="49"/>
    </row>
    <row r="146" spans="9:38" ht="15" thickBot="1" x14ac:dyDescent="0.35">
      <c r="I146" s="49"/>
      <c r="M146" s="49"/>
      <c r="Q146" t="s">
        <v>224</v>
      </c>
      <c r="R146" s="66">
        <v>1133.8699999999999</v>
      </c>
      <c r="U146" s="104">
        <v>43550</v>
      </c>
      <c r="V146" s="49"/>
      <c r="W146" s="49"/>
      <c r="Y146" s="49"/>
      <c r="Z146" s="49"/>
      <c r="AA146" s="49"/>
      <c r="AC146" s="49"/>
      <c r="AD146" s="49"/>
      <c r="AE146" s="49"/>
      <c r="AG146" s="49"/>
      <c r="AH146" s="49"/>
      <c r="AL146" s="49"/>
    </row>
    <row r="147" spans="9:38" ht="15" thickBot="1" x14ac:dyDescent="0.35">
      <c r="I147" s="49"/>
      <c r="M147" s="49"/>
      <c r="Q147" t="s">
        <v>225</v>
      </c>
      <c r="R147" s="66">
        <v>3301.55</v>
      </c>
      <c r="U147" s="104">
        <v>43550</v>
      </c>
      <c r="V147" s="49"/>
      <c r="W147" s="49"/>
      <c r="Y147" s="49"/>
      <c r="Z147" s="49"/>
      <c r="AA147" s="49"/>
      <c r="AC147" s="49"/>
      <c r="AD147" s="49"/>
      <c r="AE147" s="49"/>
      <c r="AG147" s="49"/>
      <c r="AH147" s="49"/>
      <c r="AL147" s="49"/>
    </row>
    <row r="148" spans="9:38" ht="15" thickBot="1" x14ac:dyDescent="0.35">
      <c r="I148" s="49"/>
      <c r="M148" s="49"/>
      <c r="Q148" t="s">
        <v>226</v>
      </c>
      <c r="R148" s="66">
        <v>2538.63</v>
      </c>
      <c r="S148" s="53"/>
      <c r="U148" s="104">
        <v>43550</v>
      </c>
      <c r="V148" s="49"/>
      <c r="W148" s="49"/>
      <c r="Y148" s="49"/>
      <c r="Z148" s="49"/>
      <c r="AA148" s="49"/>
      <c r="AC148" s="49"/>
      <c r="AD148" s="49"/>
      <c r="AE148" s="49"/>
      <c r="AG148" s="49"/>
      <c r="AH148" s="49"/>
      <c r="AL148" s="49"/>
    </row>
    <row r="149" spans="9:38" ht="15" thickBot="1" x14ac:dyDescent="0.35">
      <c r="I149" s="49"/>
      <c r="M149" s="49"/>
      <c r="Q149" t="s">
        <v>227</v>
      </c>
      <c r="R149" s="66">
        <v>8277.16</v>
      </c>
      <c r="U149" s="104">
        <v>43550</v>
      </c>
      <c r="V149" s="49"/>
      <c r="W149" s="49"/>
      <c r="Y149" s="49"/>
      <c r="Z149" s="49"/>
      <c r="AA149" s="49"/>
      <c r="AC149" s="49"/>
      <c r="AD149" s="49"/>
      <c r="AE149" s="49"/>
      <c r="AG149" s="49"/>
      <c r="AH149" s="49"/>
      <c r="AL149" s="49"/>
    </row>
    <row r="150" spans="9:38" ht="15" thickBot="1" x14ac:dyDescent="0.35">
      <c r="I150" s="49"/>
      <c r="M150" s="49"/>
      <c r="Q150" t="s">
        <v>228</v>
      </c>
      <c r="R150" s="66">
        <v>161.49</v>
      </c>
      <c r="U150" s="104">
        <v>43550</v>
      </c>
      <c r="V150" s="49"/>
      <c r="W150" s="49"/>
      <c r="Y150" s="49"/>
      <c r="Z150" s="49"/>
      <c r="AA150" s="49"/>
      <c r="AC150" s="49"/>
      <c r="AD150" s="49"/>
      <c r="AE150" s="49"/>
      <c r="AG150" s="49"/>
      <c r="AH150" s="49"/>
      <c r="AL150" s="49"/>
    </row>
    <row r="151" spans="9:38" ht="15" thickBot="1" x14ac:dyDescent="0.35">
      <c r="I151" s="49"/>
      <c r="M151" s="49"/>
      <c r="Q151" t="s">
        <v>229</v>
      </c>
      <c r="R151" s="66">
        <v>19.989999999999998</v>
      </c>
      <c r="U151" s="104">
        <v>43550</v>
      </c>
      <c r="V151" s="49"/>
      <c r="W151" s="49"/>
      <c r="Y151" s="49"/>
      <c r="Z151" s="49"/>
      <c r="AA151" s="49"/>
      <c r="AC151" s="49"/>
      <c r="AD151" s="49"/>
      <c r="AE151" s="49"/>
      <c r="AG151" s="49"/>
      <c r="AH151" s="49"/>
      <c r="AL151" s="49"/>
    </row>
    <row r="152" spans="9:38" ht="15" thickBot="1" x14ac:dyDescent="0.35">
      <c r="I152" s="49"/>
      <c r="M152" s="49"/>
      <c r="Q152" t="s">
        <v>230</v>
      </c>
      <c r="R152" s="66">
        <v>1608.53</v>
      </c>
      <c r="U152" s="104">
        <v>43550</v>
      </c>
      <c r="V152" s="49"/>
      <c r="W152" s="49"/>
      <c r="Y152" s="49"/>
      <c r="Z152" s="49"/>
      <c r="AA152" s="49"/>
      <c r="AC152" s="49"/>
      <c r="AD152" s="49"/>
      <c r="AE152" s="49"/>
      <c r="AG152" s="49"/>
      <c r="AH152" s="49"/>
      <c r="AL152" s="49"/>
    </row>
    <row r="153" spans="9:38" ht="15" thickBot="1" x14ac:dyDescent="0.35">
      <c r="I153" s="49"/>
      <c r="M153" s="49"/>
      <c r="Q153" t="s">
        <v>231</v>
      </c>
      <c r="R153" s="66">
        <v>443.87</v>
      </c>
      <c r="U153" s="104">
        <v>43550</v>
      </c>
      <c r="V153" s="49"/>
      <c r="W153" s="49"/>
      <c r="Y153" s="49"/>
      <c r="Z153" s="49"/>
      <c r="AA153" s="49"/>
      <c r="AC153" s="49"/>
      <c r="AD153" s="49"/>
      <c r="AE153" s="49"/>
      <c r="AG153" s="49"/>
      <c r="AH153" s="49"/>
      <c r="AL153" s="49"/>
    </row>
    <row r="154" spans="9:38" ht="15" thickBot="1" x14ac:dyDescent="0.35">
      <c r="I154" s="49"/>
      <c r="M154" s="49"/>
      <c r="Q154" t="s">
        <v>232</v>
      </c>
      <c r="R154" s="66">
        <v>791.61</v>
      </c>
      <c r="U154" s="104">
        <v>43550</v>
      </c>
      <c r="V154" s="49"/>
      <c r="W154" s="49"/>
      <c r="Y154" s="49"/>
      <c r="Z154" s="49"/>
      <c r="AA154" s="49"/>
      <c r="AC154" s="49"/>
      <c r="AD154" s="49"/>
      <c r="AE154" s="49"/>
      <c r="AG154" s="49"/>
      <c r="AH154" s="49"/>
      <c r="AL154" s="49"/>
    </row>
    <row r="155" spans="9:38" ht="15" thickBot="1" x14ac:dyDescent="0.35">
      <c r="I155" s="49"/>
      <c r="M155" s="49"/>
      <c r="Q155" t="s">
        <v>233</v>
      </c>
      <c r="R155" s="66">
        <v>2926.12</v>
      </c>
      <c r="U155" s="104">
        <v>43550</v>
      </c>
      <c r="V155" s="49"/>
      <c r="W155" s="49"/>
      <c r="Y155" s="49"/>
      <c r="Z155" s="49"/>
      <c r="AA155" s="49"/>
      <c r="AC155" s="49"/>
      <c r="AD155" s="49"/>
      <c r="AE155" s="49"/>
      <c r="AG155" s="49"/>
      <c r="AH155" s="49"/>
      <c r="AL155" s="49"/>
    </row>
    <row r="156" spans="9:38" ht="15" thickBot="1" x14ac:dyDescent="0.35">
      <c r="I156" s="49"/>
      <c r="M156" s="49"/>
      <c r="Q156" t="s">
        <v>234</v>
      </c>
      <c r="R156" s="66">
        <v>6761.04</v>
      </c>
      <c r="U156" s="104">
        <v>43550</v>
      </c>
      <c r="V156" s="49"/>
      <c r="W156" s="49"/>
      <c r="Y156" s="49"/>
      <c r="Z156" s="49"/>
      <c r="AA156" s="49"/>
      <c r="AC156" s="49"/>
      <c r="AD156" s="49"/>
      <c r="AE156" s="49"/>
      <c r="AG156" s="49"/>
      <c r="AH156" s="49"/>
      <c r="AL156" s="49"/>
    </row>
    <row r="157" spans="9:38" ht="15" thickBot="1" x14ac:dyDescent="0.35">
      <c r="I157" s="49"/>
      <c r="M157" s="49"/>
      <c r="Q157" t="s">
        <v>235</v>
      </c>
      <c r="R157" s="66">
        <v>48.99</v>
      </c>
      <c r="U157" s="104">
        <v>43550</v>
      </c>
      <c r="V157" s="49"/>
      <c r="W157" s="49"/>
      <c r="Y157" s="49"/>
      <c r="Z157" s="49"/>
      <c r="AA157" s="49"/>
      <c r="AC157" s="49"/>
      <c r="AD157" s="49"/>
      <c r="AE157" s="49"/>
      <c r="AG157" s="49"/>
      <c r="AH157" s="49"/>
      <c r="AL157" s="49"/>
    </row>
    <row r="158" spans="9:38" ht="15" thickBot="1" x14ac:dyDescent="0.35">
      <c r="I158" s="49"/>
      <c r="M158" s="49"/>
      <c r="Q158" t="s">
        <v>236</v>
      </c>
      <c r="R158" s="66">
        <v>901.84</v>
      </c>
      <c r="U158" s="104">
        <v>43550</v>
      </c>
      <c r="V158" s="49"/>
      <c r="W158" s="49"/>
      <c r="Y158" s="49"/>
      <c r="Z158" s="49"/>
      <c r="AA158" s="49"/>
      <c r="AC158" s="49"/>
      <c r="AD158" s="49"/>
      <c r="AE158" s="49"/>
      <c r="AG158" s="49"/>
      <c r="AH158" s="49"/>
      <c r="AL158" s="49"/>
    </row>
    <row r="159" spans="9:38" ht="15" thickBot="1" x14ac:dyDescent="0.35">
      <c r="I159" s="49"/>
      <c r="M159" s="49"/>
      <c r="Q159" t="s">
        <v>237</v>
      </c>
      <c r="R159" s="66">
        <v>3369.9</v>
      </c>
      <c r="U159" s="104">
        <v>43550</v>
      </c>
      <c r="V159" s="49"/>
      <c r="W159" s="49"/>
      <c r="Y159" s="49"/>
      <c r="Z159" s="49"/>
      <c r="AA159" s="49"/>
      <c r="AC159" s="49"/>
      <c r="AD159" s="49"/>
      <c r="AE159" s="49"/>
      <c r="AG159" s="49"/>
      <c r="AH159" s="49"/>
      <c r="AL159" s="49"/>
    </row>
    <row r="160" spans="9:38" ht="17.399999999999999" thickBot="1" x14ac:dyDescent="0.45">
      <c r="I160" s="49"/>
      <c r="M160" s="49"/>
      <c r="Q160" s="110" t="s">
        <v>374</v>
      </c>
      <c r="R160" s="66">
        <v>72</v>
      </c>
      <c r="U160" s="104">
        <v>43555</v>
      </c>
      <c r="V160" s="49"/>
      <c r="W160" s="49"/>
      <c r="Y160" s="49"/>
      <c r="Z160" s="49"/>
      <c r="AA160" s="49"/>
      <c r="AC160" s="49"/>
      <c r="AD160" s="49"/>
      <c r="AE160" s="49"/>
      <c r="AG160" s="49"/>
      <c r="AH160" s="49"/>
      <c r="AL160" s="49"/>
    </row>
    <row r="161" spans="9:38" ht="15" thickBot="1" x14ac:dyDescent="0.35">
      <c r="I161" s="49"/>
      <c r="M161" s="49"/>
      <c r="Q161" s="105" t="s">
        <v>293</v>
      </c>
      <c r="R161" s="109">
        <v>3384.99</v>
      </c>
      <c r="U161" s="104">
        <v>43566</v>
      </c>
      <c r="V161" s="49"/>
      <c r="W161" s="49"/>
      <c r="Y161" s="49"/>
      <c r="Z161" s="49"/>
      <c r="AA161" s="49"/>
      <c r="AC161" s="49"/>
      <c r="AD161" s="49"/>
      <c r="AE161" s="49"/>
      <c r="AG161" s="49"/>
      <c r="AH161" s="49"/>
      <c r="AL161" s="49"/>
    </row>
    <row r="162" spans="9:38" ht="15" thickBot="1" x14ac:dyDescent="0.35">
      <c r="I162" s="49"/>
      <c r="M162" s="49"/>
      <c r="Q162" s="105" t="s">
        <v>294</v>
      </c>
      <c r="R162" s="109">
        <v>5209.6400000000003</v>
      </c>
      <c r="U162" s="104">
        <v>43566</v>
      </c>
      <c r="V162" s="49"/>
      <c r="W162" s="49"/>
      <c r="Y162" s="49"/>
      <c r="Z162" s="49"/>
      <c r="AA162" s="49"/>
      <c r="AC162" s="49"/>
      <c r="AD162" s="49"/>
      <c r="AE162" s="49"/>
      <c r="AG162" s="49"/>
      <c r="AH162" s="49"/>
      <c r="AL162" s="49"/>
    </row>
    <row r="163" spans="9:38" ht="15" thickBot="1" x14ac:dyDescent="0.35">
      <c r="I163" s="49"/>
      <c r="M163" s="49"/>
      <c r="Q163" s="105" t="s">
        <v>295</v>
      </c>
      <c r="R163" s="109">
        <v>1324.37</v>
      </c>
      <c r="U163" s="104">
        <v>43566</v>
      </c>
      <c r="V163" s="49"/>
      <c r="W163" s="49"/>
      <c r="Y163" s="49"/>
      <c r="Z163" s="49"/>
      <c r="AA163" s="49"/>
      <c r="AC163" s="49"/>
      <c r="AD163" s="49"/>
      <c r="AE163" s="49"/>
      <c r="AG163" s="49"/>
      <c r="AH163" s="49"/>
      <c r="AL163" s="49"/>
    </row>
    <row r="164" spans="9:38" ht="15" thickBot="1" x14ac:dyDescent="0.35">
      <c r="I164" s="49"/>
      <c r="M164" s="49"/>
      <c r="Q164" s="105" t="s">
        <v>296</v>
      </c>
      <c r="R164" s="109">
        <v>341.7</v>
      </c>
      <c r="S164" s="53"/>
      <c r="U164" s="104">
        <v>43566</v>
      </c>
      <c r="V164" s="49"/>
      <c r="W164" s="49"/>
      <c r="Y164" s="49"/>
      <c r="Z164" s="49"/>
      <c r="AA164" s="49"/>
      <c r="AC164" s="49"/>
      <c r="AD164" s="49"/>
      <c r="AE164" s="49"/>
      <c r="AG164" s="49"/>
      <c r="AH164" s="49"/>
      <c r="AL164" s="49"/>
    </row>
    <row r="165" spans="9:38" ht="15" thickBot="1" x14ac:dyDescent="0.35">
      <c r="I165" s="49"/>
      <c r="M165" s="49"/>
      <c r="Q165" s="105" t="s">
        <v>297</v>
      </c>
      <c r="R165" s="109">
        <v>450.36</v>
      </c>
      <c r="U165" s="104">
        <v>43566</v>
      </c>
      <c r="V165" s="49"/>
      <c r="W165" s="49"/>
      <c r="Y165" s="49"/>
      <c r="Z165" s="49"/>
      <c r="AA165" s="49"/>
      <c r="AC165" s="49"/>
      <c r="AD165" s="49"/>
      <c r="AE165" s="49"/>
      <c r="AG165" s="49"/>
      <c r="AH165" s="49"/>
      <c r="AL165" s="49"/>
    </row>
    <row r="166" spans="9:38" ht="15" thickBot="1" x14ac:dyDescent="0.35">
      <c r="I166" s="49"/>
      <c r="M166" s="49"/>
      <c r="Q166" s="105" t="s">
        <v>298</v>
      </c>
      <c r="R166" s="109">
        <v>361.93</v>
      </c>
      <c r="U166" s="104">
        <v>43566</v>
      </c>
      <c r="V166" s="49"/>
      <c r="W166" s="49"/>
      <c r="Y166" s="49"/>
      <c r="Z166" s="49"/>
      <c r="AA166" s="49"/>
      <c r="AC166" s="49"/>
      <c r="AD166" s="49"/>
      <c r="AE166" s="49"/>
      <c r="AG166" s="49"/>
      <c r="AH166" s="49"/>
      <c r="AL166" s="49"/>
    </row>
    <row r="167" spans="9:38" ht="15" thickBot="1" x14ac:dyDescent="0.35">
      <c r="I167" s="49"/>
      <c r="M167" s="49"/>
      <c r="Q167" s="105" t="s">
        <v>299</v>
      </c>
      <c r="R167" s="109">
        <v>253.46</v>
      </c>
      <c r="S167" s="53"/>
      <c r="U167" s="104">
        <v>43566</v>
      </c>
      <c r="V167" s="49"/>
      <c r="W167" s="49"/>
      <c r="Y167" s="49"/>
      <c r="Z167" s="49"/>
      <c r="AA167" s="49"/>
      <c r="AC167" s="49"/>
      <c r="AD167" s="49"/>
      <c r="AE167" s="49"/>
      <c r="AG167" s="49"/>
      <c r="AH167" s="49"/>
      <c r="AL167" s="49"/>
    </row>
    <row r="168" spans="9:38" ht="15" thickBot="1" x14ac:dyDescent="0.35">
      <c r="I168" s="49"/>
      <c r="M168" s="49"/>
      <c r="Q168" s="105" t="s">
        <v>300</v>
      </c>
      <c r="R168" s="109">
        <v>430.95</v>
      </c>
      <c r="U168" s="104">
        <v>43566</v>
      </c>
      <c r="V168" s="49"/>
      <c r="W168" s="49"/>
      <c r="Y168" s="49"/>
      <c r="Z168" s="49"/>
      <c r="AA168" s="49"/>
      <c r="AC168" s="49"/>
      <c r="AD168" s="49"/>
      <c r="AE168" s="49"/>
      <c r="AG168" s="49"/>
      <c r="AH168" s="49"/>
      <c r="AL168" s="49"/>
    </row>
    <row r="169" spans="9:38" ht="15" thickBot="1" x14ac:dyDescent="0.35">
      <c r="I169" s="49"/>
      <c r="M169" s="49"/>
      <c r="Q169" s="105" t="s">
        <v>301</v>
      </c>
      <c r="R169" s="109">
        <v>435.66</v>
      </c>
      <c r="U169" s="104">
        <v>43566</v>
      </c>
      <c r="V169" s="49"/>
      <c r="W169" s="49"/>
      <c r="Y169" s="49"/>
      <c r="Z169" s="49"/>
      <c r="AA169" s="49"/>
      <c r="AC169" s="49"/>
      <c r="AD169" s="49"/>
      <c r="AE169" s="49"/>
      <c r="AG169" s="49"/>
      <c r="AH169" s="49"/>
      <c r="AL169" s="49"/>
    </row>
    <row r="170" spans="9:38" ht="15" thickBot="1" x14ac:dyDescent="0.35">
      <c r="I170" s="49"/>
      <c r="M170" s="49"/>
      <c r="Q170" s="105" t="s">
        <v>302</v>
      </c>
      <c r="R170" s="109">
        <v>402.18</v>
      </c>
      <c r="U170" s="104">
        <v>43566</v>
      </c>
      <c r="V170" s="49"/>
      <c r="W170" s="49"/>
      <c r="Y170" s="49"/>
      <c r="Z170" s="49"/>
      <c r="AA170" s="49"/>
      <c r="AC170" s="49"/>
      <c r="AD170" s="49"/>
      <c r="AE170" s="49"/>
      <c r="AG170" s="49"/>
      <c r="AH170" s="49"/>
      <c r="AL170" s="49"/>
    </row>
    <row r="171" spans="9:38" ht="15" thickBot="1" x14ac:dyDescent="0.35">
      <c r="I171" s="49"/>
      <c r="M171" s="49"/>
      <c r="Q171" s="105" t="s">
        <v>303</v>
      </c>
      <c r="R171" s="109">
        <v>799.65</v>
      </c>
      <c r="S171" s="53"/>
      <c r="U171" s="104">
        <v>43566</v>
      </c>
      <c r="V171" s="49"/>
      <c r="W171" s="49"/>
      <c r="Y171" s="49"/>
      <c r="Z171" s="49"/>
      <c r="AA171" s="49"/>
      <c r="AC171" s="49"/>
      <c r="AD171" s="49"/>
      <c r="AE171" s="49"/>
      <c r="AG171" s="49"/>
      <c r="AH171" s="49"/>
      <c r="AL171" s="49"/>
    </row>
    <row r="172" spans="9:38" ht="15" thickBot="1" x14ac:dyDescent="0.35">
      <c r="I172" s="49"/>
      <c r="M172" s="49"/>
      <c r="Q172" s="105" t="s">
        <v>304</v>
      </c>
      <c r="R172" s="109">
        <v>8186.22</v>
      </c>
      <c r="U172" s="104">
        <v>43566</v>
      </c>
      <c r="V172" s="49"/>
      <c r="W172" s="49"/>
      <c r="Y172" s="49"/>
      <c r="Z172" s="49"/>
      <c r="AA172" s="49"/>
      <c r="AC172" s="49"/>
      <c r="AD172" s="49"/>
      <c r="AE172" s="49"/>
      <c r="AG172" s="49"/>
      <c r="AH172" s="49"/>
      <c r="AL172" s="49"/>
    </row>
    <row r="173" spans="9:38" ht="15" thickBot="1" x14ac:dyDescent="0.35">
      <c r="I173" s="49"/>
      <c r="M173" s="49"/>
      <c r="Q173" s="105" t="s">
        <v>305</v>
      </c>
      <c r="R173" s="109">
        <v>595.42999999999995</v>
      </c>
      <c r="U173" s="104">
        <v>43566</v>
      </c>
      <c r="V173" s="49"/>
      <c r="W173" s="49"/>
      <c r="Y173" s="49"/>
      <c r="Z173" s="49"/>
      <c r="AA173" s="49"/>
      <c r="AC173" s="49"/>
      <c r="AD173" s="49"/>
      <c r="AE173" s="49"/>
      <c r="AG173" s="49"/>
      <c r="AH173" s="49"/>
      <c r="AL173" s="49"/>
    </row>
    <row r="174" spans="9:38" ht="15" thickBot="1" x14ac:dyDescent="0.35">
      <c r="I174" s="49"/>
      <c r="M174" s="49"/>
      <c r="Q174" s="105" t="s">
        <v>306</v>
      </c>
      <c r="R174" s="109">
        <v>375.48</v>
      </c>
      <c r="U174" s="104">
        <v>43566</v>
      </c>
      <c r="V174" s="49"/>
      <c r="W174" s="49"/>
      <c r="Y174" s="49"/>
      <c r="Z174" s="49"/>
      <c r="AA174" s="49"/>
      <c r="AC174" s="49"/>
      <c r="AD174" s="49"/>
      <c r="AE174" s="49"/>
      <c r="AG174" s="49"/>
      <c r="AH174" s="49"/>
      <c r="AL174" s="49"/>
    </row>
    <row r="175" spans="9:38" ht="15" thickBot="1" x14ac:dyDescent="0.35">
      <c r="I175" s="49"/>
      <c r="M175" s="49"/>
      <c r="Q175" s="105" t="s">
        <v>307</v>
      </c>
      <c r="R175" s="109">
        <v>277.95999999999998</v>
      </c>
      <c r="U175" s="104">
        <v>43566</v>
      </c>
      <c r="V175" s="49"/>
      <c r="W175" s="49"/>
      <c r="Y175" s="49"/>
      <c r="Z175" s="49"/>
      <c r="AA175" s="49"/>
      <c r="AC175" s="49"/>
      <c r="AD175" s="49"/>
      <c r="AE175" s="49"/>
      <c r="AG175" s="49"/>
      <c r="AH175" s="49"/>
      <c r="AL175" s="49"/>
    </row>
    <row r="176" spans="9:38" ht="15" thickBot="1" x14ac:dyDescent="0.35">
      <c r="I176" s="49"/>
      <c r="M176" s="49"/>
      <c r="Q176" s="105" t="s">
        <v>308</v>
      </c>
      <c r="R176" s="109">
        <v>145.97999999999999</v>
      </c>
      <c r="U176" s="104">
        <v>43566</v>
      </c>
      <c r="V176" s="49"/>
      <c r="W176" s="49"/>
      <c r="Y176" s="49"/>
      <c r="Z176" s="49"/>
      <c r="AA176" s="49"/>
      <c r="AC176" s="49"/>
      <c r="AD176" s="49"/>
      <c r="AE176" s="49"/>
      <c r="AG176" s="49"/>
      <c r="AH176" s="49"/>
      <c r="AL176" s="49"/>
    </row>
    <row r="177" spans="9:38" ht="15" thickBot="1" x14ac:dyDescent="0.35">
      <c r="I177" s="49"/>
      <c r="M177" s="49"/>
      <c r="Q177" s="105" t="s">
        <v>309</v>
      </c>
      <c r="R177" s="109">
        <v>374.99</v>
      </c>
      <c r="U177" s="104">
        <v>43566</v>
      </c>
      <c r="V177" s="49"/>
      <c r="W177" s="49"/>
      <c r="Y177" s="49"/>
      <c r="Z177" s="49"/>
      <c r="AA177" s="49"/>
      <c r="AC177" s="49"/>
      <c r="AD177" s="49"/>
      <c r="AE177" s="49"/>
      <c r="AG177" s="49"/>
      <c r="AH177" s="49"/>
      <c r="AL177" s="49"/>
    </row>
    <row r="178" spans="9:38" ht="15" thickBot="1" x14ac:dyDescent="0.35">
      <c r="I178" s="49"/>
      <c r="M178" s="49"/>
      <c r="Q178" s="105" t="s">
        <v>310</v>
      </c>
      <c r="R178" s="109">
        <v>285.98</v>
      </c>
      <c r="U178" s="104">
        <v>43566</v>
      </c>
      <c r="V178" s="49"/>
      <c r="W178" s="49"/>
      <c r="Y178" s="49"/>
      <c r="Z178" s="49"/>
      <c r="AA178" s="49"/>
      <c r="AC178" s="49"/>
      <c r="AD178" s="49"/>
      <c r="AE178" s="49"/>
      <c r="AG178" s="49"/>
      <c r="AH178" s="49"/>
      <c r="AL178" s="49"/>
    </row>
    <row r="179" spans="9:38" ht="15" thickBot="1" x14ac:dyDescent="0.35">
      <c r="I179" s="49"/>
      <c r="M179" s="49"/>
      <c r="Q179" s="105" t="s">
        <v>311</v>
      </c>
      <c r="R179" s="109">
        <v>368.84</v>
      </c>
      <c r="U179" s="104">
        <v>43566</v>
      </c>
      <c r="V179" s="49"/>
      <c r="W179" s="49"/>
      <c r="Y179" s="49"/>
      <c r="Z179" s="49"/>
      <c r="AA179" s="49"/>
      <c r="AC179" s="49"/>
      <c r="AD179" s="49"/>
      <c r="AE179" s="49"/>
      <c r="AG179" s="49"/>
      <c r="AH179" s="49"/>
      <c r="AL179" s="49"/>
    </row>
    <row r="180" spans="9:38" ht="15" thickBot="1" x14ac:dyDescent="0.35">
      <c r="I180" s="49"/>
      <c r="M180" s="49"/>
      <c r="Q180" s="105" t="s">
        <v>312</v>
      </c>
      <c r="R180" s="109">
        <v>328.84</v>
      </c>
      <c r="U180" s="104">
        <v>43566</v>
      </c>
      <c r="V180" s="49"/>
      <c r="W180" s="49"/>
      <c r="Y180" s="49"/>
      <c r="Z180" s="49"/>
      <c r="AA180" s="49"/>
      <c r="AC180" s="49"/>
      <c r="AD180" s="49"/>
      <c r="AE180" s="49"/>
      <c r="AG180" s="49"/>
      <c r="AH180" s="49"/>
      <c r="AL180" s="49"/>
    </row>
    <row r="181" spans="9:38" ht="15" thickBot="1" x14ac:dyDescent="0.35">
      <c r="I181" s="49"/>
      <c r="M181" s="49"/>
      <c r="Q181" s="105" t="s">
        <v>313</v>
      </c>
      <c r="R181" s="109">
        <v>484.69</v>
      </c>
      <c r="U181" s="104">
        <v>43566</v>
      </c>
      <c r="V181" s="49"/>
      <c r="W181" s="49"/>
      <c r="Y181" s="49"/>
      <c r="Z181" s="49"/>
      <c r="AA181" s="49"/>
      <c r="AC181" s="49"/>
      <c r="AD181" s="49"/>
      <c r="AE181" s="49"/>
      <c r="AG181" s="49"/>
      <c r="AH181" s="49"/>
      <c r="AL181" s="49"/>
    </row>
    <row r="182" spans="9:38" ht="15" thickBot="1" x14ac:dyDescent="0.35">
      <c r="I182" s="49"/>
      <c r="M182" s="49"/>
      <c r="Q182" s="105" t="s">
        <v>314</v>
      </c>
      <c r="R182" s="109">
        <v>532.79</v>
      </c>
      <c r="U182" s="104">
        <v>43566</v>
      </c>
      <c r="V182" s="49"/>
      <c r="W182" s="49"/>
      <c r="Y182" s="49"/>
      <c r="Z182" s="49"/>
      <c r="AA182" s="49"/>
      <c r="AC182" s="49"/>
      <c r="AD182" s="49"/>
      <c r="AE182" s="49"/>
      <c r="AG182" s="49"/>
      <c r="AH182" s="49"/>
      <c r="AL182" s="49"/>
    </row>
    <row r="183" spans="9:38" ht="15" thickBot="1" x14ac:dyDescent="0.35">
      <c r="I183" s="49"/>
      <c r="M183" s="49"/>
      <c r="Q183" s="105" t="s">
        <v>315</v>
      </c>
      <c r="R183" s="109">
        <v>154.46</v>
      </c>
      <c r="U183" s="104">
        <v>43566</v>
      </c>
      <c r="V183" s="49"/>
      <c r="W183" s="49"/>
      <c r="Y183" s="49"/>
      <c r="Z183" s="49"/>
      <c r="AA183" s="49"/>
      <c r="AC183" s="49"/>
      <c r="AD183" s="49"/>
      <c r="AE183" s="49"/>
      <c r="AG183" s="49"/>
      <c r="AH183" s="49"/>
      <c r="AL183" s="49"/>
    </row>
    <row r="184" spans="9:38" ht="15" thickBot="1" x14ac:dyDescent="0.35">
      <c r="I184" s="49"/>
      <c r="M184" s="49"/>
      <c r="Q184" s="105" t="s">
        <v>316</v>
      </c>
      <c r="R184" s="109">
        <v>349.97</v>
      </c>
      <c r="U184" s="104">
        <v>43566</v>
      </c>
      <c r="V184" s="49"/>
      <c r="W184" s="49"/>
      <c r="Y184" s="49"/>
      <c r="Z184" s="49"/>
      <c r="AA184" s="49"/>
      <c r="AC184" s="49"/>
      <c r="AD184" s="49"/>
      <c r="AE184" s="49"/>
      <c r="AG184" s="49"/>
      <c r="AH184" s="49"/>
      <c r="AL184" s="49"/>
    </row>
    <row r="185" spans="9:38" ht="15" thickBot="1" x14ac:dyDescent="0.35">
      <c r="I185" s="49"/>
      <c r="M185" s="49"/>
      <c r="Q185" s="105" t="s">
        <v>317</v>
      </c>
      <c r="R185" s="109">
        <v>4867.7</v>
      </c>
      <c r="U185" s="104">
        <v>43566</v>
      </c>
      <c r="V185" s="49"/>
      <c r="W185" s="49"/>
      <c r="Y185" s="49"/>
      <c r="Z185" s="49"/>
      <c r="AA185" s="49"/>
      <c r="AC185" s="49"/>
      <c r="AD185" s="49"/>
      <c r="AE185" s="49"/>
      <c r="AG185" s="49"/>
      <c r="AH185" s="49"/>
      <c r="AL185" s="49"/>
    </row>
    <row r="186" spans="9:38" ht="15" thickBot="1" x14ac:dyDescent="0.35">
      <c r="I186" s="49"/>
      <c r="M186" s="49"/>
      <c r="Q186" s="105" t="s">
        <v>318</v>
      </c>
      <c r="R186" s="109">
        <v>13820.5</v>
      </c>
      <c r="U186" s="104">
        <v>43566</v>
      </c>
      <c r="V186" s="49"/>
      <c r="W186" s="49"/>
      <c r="Y186" s="49"/>
      <c r="Z186" s="49"/>
      <c r="AA186" s="49"/>
      <c r="AC186" s="49"/>
      <c r="AD186" s="49"/>
      <c r="AE186" s="49"/>
      <c r="AG186" s="49"/>
      <c r="AH186" s="49"/>
      <c r="AL186" s="49"/>
    </row>
    <row r="187" spans="9:38" ht="15" thickBot="1" x14ac:dyDescent="0.35">
      <c r="I187" s="49"/>
      <c r="M187" s="49"/>
      <c r="Q187" s="105" t="s">
        <v>319</v>
      </c>
      <c r="R187" s="109">
        <v>502.68</v>
      </c>
      <c r="U187" s="104">
        <v>43566</v>
      </c>
      <c r="V187" s="49"/>
      <c r="W187" s="49"/>
      <c r="Y187" s="49"/>
      <c r="Z187" s="49"/>
      <c r="AA187" s="49"/>
      <c r="AC187" s="49"/>
      <c r="AD187" s="49"/>
      <c r="AE187" s="49"/>
      <c r="AG187" s="49"/>
      <c r="AH187" s="49"/>
      <c r="AL187" s="49"/>
    </row>
    <row r="188" spans="9:38" ht="15" thickBot="1" x14ac:dyDescent="0.35">
      <c r="I188" s="49"/>
      <c r="M188" s="49"/>
      <c r="Q188" s="105" t="s">
        <v>320</v>
      </c>
      <c r="R188" s="109">
        <v>114.92</v>
      </c>
      <c r="U188" s="104">
        <v>43566</v>
      </c>
      <c r="V188" s="49"/>
      <c r="W188" s="49"/>
      <c r="Y188" s="49"/>
      <c r="Z188" s="49"/>
      <c r="AA188" s="49"/>
      <c r="AC188" s="49"/>
      <c r="AD188" s="49"/>
      <c r="AE188" s="49"/>
      <c r="AG188" s="49"/>
      <c r="AH188" s="49"/>
      <c r="AL188" s="49"/>
    </row>
    <row r="189" spans="9:38" ht="15" thickBot="1" x14ac:dyDescent="0.35">
      <c r="I189" s="49"/>
      <c r="M189" s="49"/>
      <c r="Q189" s="105" t="s">
        <v>321</v>
      </c>
      <c r="R189" s="109">
        <v>220.66</v>
      </c>
      <c r="U189" s="104">
        <v>43566</v>
      </c>
      <c r="V189" s="49"/>
      <c r="W189" s="49"/>
      <c r="Y189" s="49"/>
      <c r="Z189" s="49"/>
      <c r="AA189" s="49"/>
      <c r="AC189" s="49"/>
      <c r="AD189" s="49"/>
      <c r="AE189" s="49"/>
      <c r="AG189" s="49"/>
      <c r="AH189" s="49"/>
      <c r="AL189" s="49"/>
    </row>
    <row r="190" spans="9:38" ht="15" thickBot="1" x14ac:dyDescent="0.35">
      <c r="I190" s="49"/>
      <c r="M190" s="49"/>
      <c r="Q190" s="105" t="s">
        <v>322</v>
      </c>
      <c r="R190" s="109">
        <v>198.84</v>
      </c>
      <c r="U190" s="104">
        <v>43566</v>
      </c>
      <c r="V190" s="49"/>
      <c r="W190" s="49"/>
      <c r="Y190" s="49"/>
      <c r="Z190" s="49"/>
      <c r="AA190" s="49"/>
      <c r="AC190" s="49"/>
      <c r="AD190" s="49"/>
      <c r="AE190" s="49"/>
      <c r="AG190" s="49"/>
      <c r="AH190" s="49"/>
      <c r="AL190" s="49"/>
    </row>
    <row r="191" spans="9:38" ht="15" thickBot="1" x14ac:dyDescent="0.35">
      <c r="I191" s="49"/>
      <c r="M191" s="49"/>
      <c r="Q191" s="105" t="s">
        <v>323</v>
      </c>
      <c r="R191" s="109">
        <v>195.99</v>
      </c>
      <c r="U191" s="104">
        <v>43566</v>
      </c>
      <c r="V191" s="49"/>
      <c r="W191" s="49"/>
      <c r="Y191" s="49"/>
      <c r="Z191" s="49"/>
      <c r="AA191" s="49"/>
      <c r="AC191" s="49"/>
      <c r="AD191" s="49"/>
      <c r="AE191" s="49"/>
      <c r="AG191" s="49"/>
      <c r="AH191" s="49"/>
      <c r="AL191" s="49"/>
    </row>
    <row r="192" spans="9:38" ht="16.05" customHeight="1" thickBot="1" x14ac:dyDescent="0.35">
      <c r="I192" s="49"/>
      <c r="M192" s="49"/>
      <c r="Q192" s="105" t="s">
        <v>324</v>
      </c>
      <c r="R192" s="109">
        <v>1216.73</v>
      </c>
      <c r="U192" s="104">
        <v>43585</v>
      </c>
      <c r="V192" s="49"/>
      <c r="W192" s="49"/>
      <c r="Y192" s="49"/>
      <c r="Z192" s="49"/>
      <c r="AA192" s="49"/>
      <c r="AC192" s="49"/>
      <c r="AD192" s="49"/>
      <c r="AE192" s="49"/>
      <c r="AG192" s="49"/>
      <c r="AH192" s="49"/>
      <c r="AL192" s="49"/>
    </row>
    <row r="193" spans="9:38" ht="15" customHeight="1" thickBot="1" x14ac:dyDescent="0.35">
      <c r="I193" s="49"/>
      <c r="M193" s="49"/>
      <c r="Q193" s="105" t="s">
        <v>325</v>
      </c>
      <c r="R193" s="109">
        <v>362.05</v>
      </c>
      <c r="U193" s="104">
        <v>43585</v>
      </c>
      <c r="V193" s="49"/>
      <c r="W193" s="49"/>
      <c r="Y193" s="49"/>
      <c r="Z193" s="49"/>
      <c r="AA193" s="49"/>
      <c r="AC193" s="49"/>
      <c r="AD193" s="49"/>
      <c r="AE193" s="49"/>
      <c r="AG193" s="49"/>
      <c r="AH193" s="49"/>
      <c r="AL193" s="49"/>
    </row>
    <row r="194" spans="9:38" ht="15" thickBot="1" x14ac:dyDescent="0.35">
      <c r="I194" s="49"/>
      <c r="M194" s="49"/>
      <c r="Q194" s="105" t="s">
        <v>326</v>
      </c>
      <c r="R194" s="109">
        <v>4843.3999999999996</v>
      </c>
      <c r="U194" s="104">
        <v>43585</v>
      </c>
      <c r="V194" s="49"/>
      <c r="W194" s="49"/>
      <c r="Y194" s="49"/>
      <c r="Z194" s="49"/>
      <c r="AA194" s="49"/>
      <c r="AC194" s="49"/>
      <c r="AD194" s="49"/>
      <c r="AE194" s="49"/>
      <c r="AG194" s="49"/>
      <c r="AH194" s="49"/>
      <c r="AL194" s="49"/>
    </row>
    <row r="195" spans="9:38" ht="15" thickBot="1" x14ac:dyDescent="0.35">
      <c r="I195" s="49"/>
      <c r="M195" s="49"/>
      <c r="Q195" s="105" t="s">
        <v>327</v>
      </c>
      <c r="R195" s="109">
        <v>4162.2299999999996</v>
      </c>
      <c r="U195" s="104">
        <v>43585</v>
      </c>
      <c r="V195" s="49"/>
      <c r="W195" s="49"/>
      <c r="Y195" s="49"/>
      <c r="Z195" s="49"/>
      <c r="AA195" s="49"/>
      <c r="AC195" s="49"/>
      <c r="AD195" s="49"/>
      <c r="AE195" s="49"/>
      <c r="AG195" s="49"/>
      <c r="AH195" s="49"/>
      <c r="AL195" s="49"/>
    </row>
    <row r="196" spans="9:38" ht="15" thickBot="1" x14ac:dyDescent="0.35">
      <c r="I196" s="49"/>
      <c r="M196" s="49"/>
      <c r="Q196" s="105" t="s">
        <v>328</v>
      </c>
      <c r="R196" s="109">
        <v>2613.88</v>
      </c>
      <c r="U196" s="104">
        <v>43585</v>
      </c>
      <c r="V196" s="49"/>
      <c r="W196" s="49"/>
      <c r="Y196" s="49"/>
      <c r="Z196" s="49"/>
      <c r="AA196" s="49"/>
      <c r="AC196" s="49"/>
      <c r="AD196" s="49"/>
      <c r="AE196" s="49"/>
      <c r="AG196" s="49"/>
      <c r="AH196" s="49"/>
      <c r="AL196" s="49"/>
    </row>
    <row r="197" spans="9:38" ht="15" thickBot="1" x14ac:dyDescent="0.35">
      <c r="I197" s="49"/>
      <c r="M197" s="49"/>
      <c r="Q197" s="105" t="s">
        <v>329</v>
      </c>
      <c r="R197" s="109">
        <v>2557.5700000000002</v>
      </c>
      <c r="U197" s="104">
        <v>43585</v>
      </c>
      <c r="V197" s="49"/>
      <c r="W197" s="49"/>
      <c r="Y197" s="49"/>
      <c r="Z197" s="49"/>
      <c r="AA197" s="49"/>
      <c r="AC197" s="49"/>
      <c r="AD197" s="49"/>
      <c r="AE197" s="49"/>
      <c r="AG197" s="49"/>
      <c r="AH197" s="49"/>
      <c r="AL197" s="49"/>
    </row>
    <row r="198" spans="9:38" ht="15" thickBot="1" x14ac:dyDescent="0.35">
      <c r="I198" s="49"/>
      <c r="M198" s="49"/>
      <c r="Q198" s="105" t="s">
        <v>330</v>
      </c>
      <c r="R198" s="109">
        <v>750</v>
      </c>
      <c r="U198" s="104">
        <v>43585</v>
      </c>
      <c r="V198" s="49"/>
      <c r="W198" s="49"/>
      <c r="Y198" s="49"/>
      <c r="Z198" s="49"/>
      <c r="AA198" s="49"/>
      <c r="AC198" s="49"/>
      <c r="AD198" s="49"/>
      <c r="AE198" s="49"/>
      <c r="AG198" s="49"/>
      <c r="AH198" s="49"/>
      <c r="AL198" s="49"/>
    </row>
    <row r="199" spans="9:38" ht="15" thickBot="1" x14ac:dyDescent="0.35">
      <c r="I199" s="49"/>
      <c r="M199" s="49"/>
      <c r="Q199" s="105" t="s">
        <v>331</v>
      </c>
      <c r="R199" s="109">
        <v>2993.97</v>
      </c>
      <c r="U199" s="104">
        <v>43606</v>
      </c>
      <c r="V199" s="49"/>
      <c r="W199" s="49"/>
      <c r="Y199" s="49"/>
      <c r="Z199" s="49"/>
      <c r="AA199" s="49"/>
      <c r="AC199" s="49"/>
      <c r="AD199" s="49"/>
      <c r="AE199" s="49"/>
      <c r="AG199" s="49"/>
      <c r="AH199" s="49"/>
      <c r="AL199" s="49"/>
    </row>
    <row r="200" spans="9:38" ht="15" thickBot="1" x14ac:dyDescent="0.35">
      <c r="I200" s="49"/>
      <c r="M200" s="49"/>
      <c r="Q200" s="105" t="s">
        <v>332</v>
      </c>
      <c r="R200" s="109">
        <v>9.99</v>
      </c>
      <c r="U200" s="104">
        <v>43606</v>
      </c>
      <c r="V200" s="49"/>
      <c r="W200" s="49"/>
      <c r="Y200" s="49"/>
      <c r="Z200" s="49"/>
      <c r="AA200" s="49"/>
      <c r="AC200" s="49"/>
      <c r="AD200" s="49"/>
      <c r="AE200" s="49"/>
      <c r="AG200" s="49"/>
      <c r="AH200" s="49"/>
      <c r="AL200" s="49"/>
    </row>
    <row r="201" spans="9:38" ht="15" thickBot="1" x14ac:dyDescent="0.35">
      <c r="I201" s="49"/>
      <c r="M201" s="49"/>
      <c r="Q201" s="105" t="s">
        <v>333</v>
      </c>
      <c r="R201" s="109">
        <v>22.98</v>
      </c>
      <c r="S201" s="53"/>
      <c r="U201" s="104">
        <v>43606</v>
      </c>
      <c r="V201" s="49"/>
      <c r="W201" s="49"/>
      <c r="Y201" s="49"/>
      <c r="Z201" s="49"/>
      <c r="AA201" s="49"/>
      <c r="AC201" s="49"/>
      <c r="AD201" s="49"/>
      <c r="AE201" s="49"/>
      <c r="AG201" s="49"/>
      <c r="AH201" s="49"/>
      <c r="AL201" s="49"/>
    </row>
    <row r="202" spans="9:38" ht="15" thickBot="1" x14ac:dyDescent="0.35">
      <c r="I202" s="49"/>
      <c r="M202" s="49"/>
      <c r="Q202" s="105" t="s">
        <v>375</v>
      </c>
      <c r="R202" s="109">
        <v>2993.97</v>
      </c>
      <c r="U202" s="104">
        <v>43606</v>
      </c>
      <c r="V202" s="49"/>
      <c r="W202" s="49"/>
      <c r="Y202" s="49"/>
      <c r="Z202" s="49"/>
      <c r="AA202" s="49"/>
      <c r="AC202" s="49"/>
      <c r="AD202" s="49"/>
      <c r="AE202" s="49"/>
      <c r="AG202" s="49"/>
      <c r="AH202" s="49"/>
      <c r="AL202" s="49"/>
    </row>
    <row r="203" spans="9:38" ht="15" thickBot="1" x14ac:dyDescent="0.35">
      <c r="I203" s="49"/>
      <c r="M203" s="49"/>
      <c r="Q203" s="105" t="s">
        <v>376</v>
      </c>
      <c r="R203" s="109">
        <v>9.99</v>
      </c>
      <c r="U203" s="104">
        <v>43606</v>
      </c>
      <c r="V203" s="49"/>
      <c r="W203" s="49"/>
      <c r="Y203" s="49"/>
      <c r="Z203" s="49"/>
      <c r="AA203" s="49"/>
      <c r="AC203" s="49"/>
      <c r="AD203" s="49"/>
      <c r="AE203" s="49"/>
      <c r="AG203" s="49"/>
      <c r="AH203" s="49"/>
      <c r="AL203" s="49"/>
    </row>
    <row r="204" spans="9:38" ht="15" thickBot="1" x14ac:dyDescent="0.35">
      <c r="I204" s="49"/>
      <c r="M204" s="49"/>
      <c r="Q204" s="105" t="s">
        <v>377</v>
      </c>
      <c r="R204" s="109">
        <v>22.98</v>
      </c>
      <c r="S204" s="53"/>
      <c r="U204" s="104">
        <v>43606</v>
      </c>
      <c r="V204" s="49"/>
      <c r="W204" s="49"/>
      <c r="Y204" s="49"/>
      <c r="Z204" s="49"/>
      <c r="AA204" s="49"/>
      <c r="AC204" s="49"/>
      <c r="AD204" s="49"/>
      <c r="AE204" s="49"/>
      <c r="AG204" s="49"/>
      <c r="AH204" s="49"/>
      <c r="AL204" s="49"/>
    </row>
    <row r="205" spans="9:38" ht="15" thickBot="1" x14ac:dyDescent="0.35">
      <c r="I205" s="49"/>
      <c r="M205" s="49"/>
      <c r="Q205" s="105" t="s">
        <v>334</v>
      </c>
      <c r="R205" s="109">
        <v>3764.85</v>
      </c>
      <c r="S205" s="53"/>
      <c r="U205" s="104">
        <v>43606</v>
      </c>
      <c r="V205" s="49"/>
      <c r="W205" s="49"/>
      <c r="Y205" s="49"/>
      <c r="Z205" s="49"/>
      <c r="AA205" s="49"/>
      <c r="AC205" s="49"/>
      <c r="AD205" s="49"/>
      <c r="AE205" s="49"/>
      <c r="AG205" s="49"/>
      <c r="AH205" s="49"/>
      <c r="AL205" s="49"/>
    </row>
    <row r="206" spans="9:38" ht="15" thickBot="1" x14ac:dyDescent="0.35">
      <c r="I206" s="49"/>
      <c r="M206" s="49"/>
      <c r="Q206" s="105" t="s">
        <v>335</v>
      </c>
      <c r="R206" s="109">
        <v>215.88</v>
      </c>
      <c r="U206" s="104">
        <v>43606</v>
      </c>
      <c r="V206" s="49"/>
      <c r="W206" s="49"/>
      <c r="Y206" s="49"/>
      <c r="Z206" s="49"/>
      <c r="AA206" s="49"/>
      <c r="AC206" s="49"/>
      <c r="AD206" s="49"/>
      <c r="AE206" s="49"/>
      <c r="AG206" s="49"/>
      <c r="AH206" s="49"/>
      <c r="AL206" s="49"/>
    </row>
    <row r="207" spans="9:38" ht="15" thickBot="1" x14ac:dyDescent="0.35">
      <c r="I207" s="49"/>
      <c r="M207" s="49"/>
      <c r="Q207" t="s">
        <v>337</v>
      </c>
      <c r="R207" s="66">
        <v>4815.5</v>
      </c>
      <c r="U207" s="104">
        <v>43606</v>
      </c>
      <c r="V207" s="49"/>
      <c r="W207" s="49"/>
      <c r="Y207" s="49"/>
      <c r="Z207" s="49"/>
      <c r="AA207" s="49"/>
      <c r="AC207" s="49"/>
      <c r="AD207" s="49"/>
      <c r="AE207" s="49"/>
      <c r="AG207" s="49"/>
      <c r="AH207" s="49"/>
      <c r="AL207" s="49"/>
    </row>
    <row r="208" spans="9:38" ht="15" thickBot="1" x14ac:dyDescent="0.35">
      <c r="I208" s="49"/>
      <c r="M208" s="49"/>
      <c r="Q208" t="s">
        <v>338</v>
      </c>
      <c r="R208" s="66">
        <v>2142.77</v>
      </c>
      <c r="U208" s="104">
        <v>43606</v>
      </c>
      <c r="V208" s="49"/>
      <c r="W208" s="49"/>
      <c r="Y208" s="49"/>
      <c r="Z208" s="49"/>
      <c r="AA208" s="49"/>
      <c r="AC208" s="49"/>
      <c r="AD208" s="49"/>
      <c r="AE208" s="49"/>
      <c r="AG208" s="49"/>
      <c r="AH208" s="49"/>
      <c r="AL208" s="49"/>
    </row>
    <row r="209" spans="9:38" ht="15" thickBot="1" x14ac:dyDescent="0.35">
      <c r="I209" s="49"/>
      <c r="M209" s="49"/>
      <c r="Q209" t="s">
        <v>339</v>
      </c>
      <c r="R209" s="66">
        <v>1121.95</v>
      </c>
      <c r="U209" s="104">
        <v>43606</v>
      </c>
      <c r="V209" s="49"/>
      <c r="W209" s="49"/>
      <c r="Y209" s="49"/>
      <c r="Z209" s="49"/>
      <c r="AA209" s="49"/>
      <c r="AC209" s="49"/>
      <c r="AD209" s="49"/>
      <c r="AE209" s="49"/>
      <c r="AG209" s="49"/>
      <c r="AH209" s="49"/>
      <c r="AL209" s="49"/>
    </row>
    <row r="210" spans="9:38" ht="15" thickBot="1" x14ac:dyDescent="0.35">
      <c r="I210" s="49"/>
      <c r="M210" s="49"/>
      <c r="Q210" t="s">
        <v>340</v>
      </c>
      <c r="R210" s="66">
        <v>4027.2</v>
      </c>
      <c r="U210" s="104">
        <v>43606</v>
      </c>
      <c r="V210" s="49"/>
      <c r="W210" s="49"/>
      <c r="Y210" s="49"/>
      <c r="Z210" s="49"/>
      <c r="AA210" s="49"/>
      <c r="AC210" s="49"/>
      <c r="AD210" s="49"/>
      <c r="AE210" s="49"/>
      <c r="AG210" s="49"/>
      <c r="AH210" s="49"/>
      <c r="AL210" s="49"/>
    </row>
    <row r="211" spans="9:38" ht="15" thickBot="1" x14ac:dyDescent="0.35">
      <c r="I211" s="49"/>
      <c r="M211" s="49"/>
      <c r="Q211" t="s">
        <v>341</v>
      </c>
      <c r="R211" s="66">
        <v>2735.64</v>
      </c>
      <c r="U211" s="104">
        <v>43606</v>
      </c>
      <c r="V211" s="49"/>
      <c r="W211" s="49"/>
      <c r="Y211" s="49"/>
      <c r="Z211" s="49"/>
      <c r="AA211" s="49"/>
      <c r="AC211" s="49"/>
      <c r="AD211" s="49"/>
      <c r="AE211" s="49"/>
      <c r="AG211" s="49"/>
      <c r="AH211" s="49"/>
      <c r="AL211" s="49"/>
    </row>
    <row r="212" spans="9:38" ht="15" thickBot="1" x14ac:dyDescent="0.35">
      <c r="I212" s="49"/>
      <c r="M212" s="49"/>
      <c r="Q212" t="s">
        <v>342</v>
      </c>
      <c r="R212" s="66">
        <v>1437.84</v>
      </c>
      <c r="U212" s="104">
        <v>43606</v>
      </c>
      <c r="V212" s="49"/>
      <c r="W212" s="49"/>
      <c r="Y212" s="49"/>
      <c r="Z212" s="49"/>
      <c r="AA212" s="49"/>
      <c r="AC212" s="49"/>
      <c r="AD212" s="49"/>
      <c r="AE212" s="49"/>
      <c r="AG212" s="49"/>
      <c r="AH212" s="49"/>
      <c r="AL212" s="49"/>
    </row>
    <row r="213" spans="9:38" ht="15" thickBot="1" x14ac:dyDescent="0.35">
      <c r="I213" s="49"/>
      <c r="M213" s="49"/>
      <c r="Q213" t="s">
        <v>343</v>
      </c>
      <c r="R213" s="66">
        <v>1558.28</v>
      </c>
      <c r="U213" s="104">
        <v>43606</v>
      </c>
      <c r="V213" s="49"/>
      <c r="W213" s="49"/>
      <c r="Y213" s="49"/>
      <c r="Z213" s="49"/>
      <c r="AA213" s="49"/>
      <c r="AC213" s="49"/>
      <c r="AD213" s="49"/>
      <c r="AE213" s="49"/>
      <c r="AG213" s="49"/>
      <c r="AH213" s="49"/>
      <c r="AL213" s="49"/>
    </row>
    <row r="214" spans="9:38" ht="15" thickBot="1" x14ac:dyDescent="0.35">
      <c r="I214" s="49"/>
      <c r="M214" s="49"/>
      <c r="Q214" t="s">
        <v>344</v>
      </c>
      <c r="R214" s="66">
        <v>1159.82</v>
      </c>
      <c r="U214" s="104">
        <v>43606</v>
      </c>
      <c r="V214" s="49"/>
      <c r="W214" s="49"/>
      <c r="Y214" s="49"/>
      <c r="Z214" s="49"/>
      <c r="AA214" s="49"/>
      <c r="AC214" s="49"/>
      <c r="AD214" s="49"/>
      <c r="AE214" s="49"/>
      <c r="AG214" s="49"/>
      <c r="AH214" s="49"/>
      <c r="AL214" s="49"/>
    </row>
    <row r="215" spans="9:38" ht="15" thickBot="1" x14ac:dyDescent="0.35">
      <c r="I215" s="49"/>
      <c r="M215" s="49"/>
      <c r="Q215" t="s">
        <v>345</v>
      </c>
      <c r="R215" s="66">
        <v>13318.87</v>
      </c>
      <c r="U215" s="104">
        <v>43606</v>
      </c>
      <c r="V215" s="49"/>
      <c r="W215" s="49"/>
      <c r="Y215" s="49"/>
      <c r="Z215" s="49"/>
      <c r="AA215" s="49"/>
      <c r="AC215" s="49"/>
      <c r="AD215" s="49"/>
      <c r="AE215" s="49"/>
      <c r="AG215" s="49"/>
      <c r="AH215" s="49"/>
      <c r="AL215" s="49"/>
    </row>
    <row r="216" spans="9:38" ht="15" thickBot="1" x14ac:dyDescent="0.35">
      <c r="I216" s="49"/>
      <c r="M216" s="49"/>
      <c r="Q216" t="s">
        <v>346</v>
      </c>
      <c r="R216" s="66">
        <v>11154.92</v>
      </c>
      <c r="U216" s="104">
        <v>43606</v>
      </c>
      <c r="V216" s="49"/>
      <c r="W216" s="49"/>
      <c r="Y216" s="49"/>
      <c r="Z216" s="49"/>
      <c r="AA216" s="49"/>
      <c r="AC216" s="49"/>
      <c r="AD216" s="49"/>
      <c r="AE216" s="49"/>
      <c r="AG216" s="49"/>
      <c r="AH216" s="49"/>
      <c r="AL216" s="49"/>
    </row>
    <row r="217" spans="9:38" ht="15" thickBot="1" x14ac:dyDescent="0.35">
      <c r="I217" s="49"/>
      <c r="M217" s="49"/>
      <c r="Q217" t="s">
        <v>347</v>
      </c>
      <c r="R217" s="66">
        <v>1396.7</v>
      </c>
      <c r="U217" s="104">
        <v>43606</v>
      </c>
      <c r="V217" s="49"/>
      <c r="W217" s="49"/>
      <c r="Y217" s="49"/>
      <c r="Z217" s="49"/>
      <c r="AA217" s="49"/>
      <c r="AC217" s="49"/>
      <c r="AD217" s="49"/>
      <c r="AE217" s="49"/>
      <c r="AG217" s="49"/>
      <c r="AH217" s="49"/>
      <c r="AL217" s="49"/>
    </row>
    <row r="218" spans="9:38" ht="15" thickBot="1" x14ac:dyDescent="0.35">
      <c r="I218" s="49"/>
      <c r="M218" s="49"/>
      <c r="Q218" t="s">
        <v>348</v>
      </c>
      <c r="R218" s="66">
        <v>370.93</v>
      </c>
      <c r="U218" s="104">
        <v>43606</v>
      </c>
      <c r="V218" s="49"/>
      <c r="W218" s="49"/>
      <c r="Y218" s="49"/>
      <c r="Z218" s="49"/>
      <c r="AA218" s="49"/>
      <c r="AC218" s="49"/>
      <c r="AD218" s="49"/>
      <c r="AE218" s="49"/>
      <c r="AG218" s="49"/>
      <c r="AH218" s="49"/>
      <c r="AL218" s="49"/>
    </row>
    <row r="219" spans="9:38" ht="15" thickBot="1" x14ac:dyDescent="0.35">
      <c r="I219" s="49"/>
      <c r="M219" s="49"/>
      <c r="Q219" t="s">
        <v>349</v>
      </c>
      <c r="R219" s="66">
        <v>197.98</v>
      </c>
      <c r="U219" s="104">
        <v>43606</v>
      </c>
      <c r="V219" s="49"/>
      <c r="W219" s="49"/>
      <c r="Y219" s="49"/>
      <c r="Z219" s="49"/>
      <c r="AA219" s="49"/>
      <c r="AC219" s="49"/>
      <c r="AD219" s="49"/>
      <c r="AE219" s="49"/>
      <c r="AG219" s="49"/>
      <c r="AH219" s="49"/>
      <c r="AL219" s="49"/>
    </row>
    <row r="220" spans="9:38" ht="15" thickBot="1" x14ac:dyDescent="0.35">
      <c r="I220" s="49"/>
      <c r="M220" s="49"/>
      <c r="Q220" t="s">
        <v>350</v>
      </c>
      <c r="R220" s="66">
        <v>1356.05</v>
      </c>
      <c r="U220" s="104">
        <v>43606</v>
      </c>
      <c r="V220" s="49"/>
      <c r="W220" s="49"/>
      <c r="Y220" s="49"/>
      <c r="Z220" s="49"/>
      <c r="AA220" s="49"/>
      <c r="AC220" s="49"/>
      <c r="AD220" s="49"/>
      <c r="AE220" s="49"/>
      <c r="AG220" s="49"/>
      <c r="AH220" s="49"/>
      <c r="AL220" s="49"/>
    </row>
    <row r="221" spans="9:38" ht="15" thickBot="1" x14ac:dyDescent="0.35">
      <c r="I221" s="49"/>
      <c r="M221" s="49"/>
      <c r="Q221" t="s">
        <v>351</v>
      </c>
      <c r="R221" s="66">
        <v>353.48</v>
      </c>
      <c r="U221" s="104">
        <v>43606</v>
      </c>
      <c r="V221" s="49"/>
      <c r="W221" s="49"/>
      <c r="Y221" s="49"/>
      <c r="Z221" s="49"/>
      <c r="AA221" s="49"/>
      <c r="AC221" s="49"/>
      <c r="AD221" s="49"/>
      <c r="AE221" s="49"/>
      <c r="AG221" s="49"/>
      <c r="AH221" s="49"/>
      <c r="AL221" s="49"/>
    </row>
    <row r="222" spans="9:38" ht="15" thickBot="1" x14ac:dyDescent="0.35">
      <c r="I222" s="49"/>
      <c r="M222" s="49"/>
      <c r="Q222" t="s">
        <v>352</v>
      </c>
      <c r="R222" s="66">
        <v>187.57</v>
      </c>
      <c r="U222" s="104">
        <v>43606</v>
      </c>
      <c r="V222" s="49"/>
      <c r="W222" s="49"/>
      <c r="Y222" s="49"/>
      <c r="Z222" s="49"/>
      <c r="AA222" s="49"/>
      <c r="AC222" s="49"/>
      <c r="AD222" s="49"/>
      <c r="AE222" s="49"/>
      <c r="AG222" s="49"/>
      <c r="AH222" s="49"/>
      <c r="AL222" s="49"/>
    </row>
    <row r="223" spans="9:38" ht="15" thickBot="1" x14ac:dyDescent="0.35">
      <c r="I223" s="49"/>
      <c r="M223" s="49"/>
      <c r="Q223" t="s">
        <v>353</v>
      </c>
      <c r="R223" s="66">
        <v>374.01</v>
      </c>
      <c r="U223" s="104">
        <v>43606</v>
      </c>
      <c r="V223" s="49"/>
      <c r="W223" s="49"/>
      <c r="Y223" s="49"/>
      <c r="Z223" s="49"/>
      <c r="AA223" s="49"/>
      <c r="AC223" s="49"/>
      <c r="AD223" s="49"/>
      <c r="AE223" s="49"/>
      <c r="AG223" s="49"/>
      <c r="AH223" s="49"/>
      <c r="AL223" s="49"/>
    </row>
    <row r="224" spans="9:38" ht="15" thickBot="1" x14ac:dyDescent="0.35">
      <c r="I224" s="49"/>
      <c r="M224" s="49"/>
      <c r="Q224" t="s">
        <v>354</v>
      </c>
      <c r="R224" s="66">
        <v>170.89</v>
      </c>
      <c r="U224" s="104">
        <v>43606</v>
      </c>
      <c r="V224" s="49"/>
      <c r="W224" s="49"/>
      <c r="Y224" s="49"/>
      <c r="Z224" s="49"/>
      <c r="AA224" s="49"/>
      <c r="AC224" s="49"/>
      <c r="AD224" s="49"/>
      <c r="AE224" s="49"/>
      <c r="AG224" s="49"/>
      <c r="AH224" s="49"/>
      <c r="AL224" s="49"/>
    </row>
    <row r="225" spans="9:38" ht="15" thickBot="1" x14ac:dyDescent="0.35">
      <c r="I225" s="49"/>
      <c r="M225" s="49"/>
      <c r="Q225" t="s">
        <v>355</v>
      </c>
      <c r="R225" s="66">
        <v>471.86</v>
      </c>
      <c r="U225" s="104">
        <v>43606</v>
      </c>
      <c r="V225" s="49"/>
      <c r="W225" s="49"/>
      <c r="Y225" s="49"/>
      <c r="Z225" s="49"/>
      <c r="AA225" s="49"/>
      <c r="AC225" s="49"/>
      <c r="AD225" s="49"/>
      <c r="AE225" s="49"/>
      <c r="AG225" s="49"/>
      <c r="AH225" s="49"/>
      <c r="AL225" s="49"/>
    </row>
    <row r="226" spans="9:38" ht="15" thickBot="1" x14ac:dyDescent="0.35">
      <c r="I226" s="49"/>
      <c r="M226" s="49"/>
      <c r="Q226" t="s">
        <v>356</v>
      </c>
      <c r="R226" s="66">
        <v>365.96</v>
      </c>
      <c r="S226" s="53"/>
      <c r="U226" s="104">
        <v>43606</v>
      </c>
      <c r="V226" s="49"/>
      <c r="W226" s="49"/>
      <c r="Y226" s="49"/>
      <c r="Z226" s="49"/>
      <c r="AA226" s="49"/>
      <c r="AC226" s="49"/>
      <c r="AD226" s="49"/>
      <c r="AE226" s="49"/>
      <c r="AG226" s="49"/>
      <c r="AH226" s="49"/>
      <c r="AL226" s="49"/>
    </row>
    <row r="227" spans="9:38" ht="15" thickBot="1" x14ac:dyDescent="0.35">
      <c r="I227" s="49"/>
      <c r="M227" s="49"/>
      <c r="Q227" t="s">
        <v>357</v>
      </c>
      <c r="R227" s="66">
        <v>372.3</v>
      </c>
      <c r="U227" s="104">
        <v>43606</v>
      </c>
      <c r="V227" s="49"/>
      <c r="W227" s="49"/>
      <c r="Y227" s="49"/>
      <c r="Z227" s="49"/>
      <c r="AA227" s="49"/>
      <c r="AC227" s="49"/>
      <c r="AD227" s="49"/>
      <c r="AE227" s="49"/>
      <c r="AG227" s="49"/>
      <c r="AH227" s="49"/>
      <c r="AL227" s="49"/>
    </row>
    <row r="228" spans="9:38" ht="15" thickBot="1" x14ac:dyDescent="0.35">
      <c r="I228" s="49"/>
      <c r="M228" s="49"/>
      <c r="Q228" t="s">
        <v>358</v>
      </c>
      <c r="R228" s="66">
        <v>449.91</v>
      </c>
      <c r="U228" s="104">
        <v>43606</v>
      </c>
      <c r="V228" s="49"/>
      <c r="W228" s="49"/>
      <c r="Y228" s="49"/>
      <c r="Z228" s="49"/>
      <c r="AA228" s="49"/>
      <c r="AC228" s="49"/>
      <c r="AD228" s="49"/>
      <c r="AE228" s="49"/>
      <c r="AG228" s="49"/>
      <c r="AH228" s="49"/>
      <c r="AL228" s="49"/>
    </row>
    <row r="229" spans="9:38" ht="15" thickBot="1" x14ac:dyDescent="0.35">
      <c r="I229" s="49"/>
      <c r="M229" s="49"/>
      <c r="Q229" t="s">
        <v>359</v>
      </c>
      <c r="R229" s="66">
        <v>410.46</v>
      </c>
      <c r="U229" s="104">
        <v>43606</v>
      </c>
      <c r="V229" s="49"/>
      <c r="W229" s="49"/>
      <c r="Y229" s="49"/>
      <c r="Z229" s="49"/>
      <c r="AA229" s="49"/>
      <c r="AC229" s="49"/>
      <c r="AD229" s="49"/>
      <c r="AE229" s="49"/>
      <c r="AG229" s="49"/>
      <c r="AH229" s="49"/>
      <c r="AL229" s="49"/>
    </row>
    <row r="230" spans="9:38" ht="15" thickBot="1" x14ac:dyDescent="0.35">
      <c r="I230" s="49"/>
      <c r="M230" s="49"/>
      <c r="Q230" t="s">
        <v>360</v>
      </c>
      <c r="R230" s="66">
        <v>482.99</v>
      </c>
      <c r="U230" s="104">
        <v>43606</v>
      </c>
      <c r="V230" s="49"/>
      <c r="W230" s="49"/>
      <c r="Y230" s="49"/>
      <c r="Z230" s="49"/>
      <c r="AA230" s="49"/>
      <c r="AC230" s="49"/>
      <c r="AD230" s="49"/>
      <c r="AE230" s="49"/>
      <c r="AG230" s="49"/>
      <c r="AH230" s="49"/>
      <c r="AL230" s="49"/>
    </row>
    <row r="231" spans="9:38" ht="15" thickBot="1" x14ac:dyDescent="0.35">
      <c r="I231" s="49"/>
      <c r="M231" s="49"/>
      <c r="Q231" t="s">
        <v>361</v>
      </c>
      <c r="R231" s="66">
        <v>340.39</v>
      </c>
      <c r="U231" s="104">
        <v>43606</v>
      </c>
      <c r="V231" s="49"/>
      <c r="W231" s="49"/>
      <c r="Y231" s="49"/>
      <c r="Z231" s="49"/>
      <c r="AA231" s="49"/>
      <c r="AC231" s="49"/>
      <c r="AD231" s="49"/>
      <c r="AE231" s="49"/>
      <c r="AG231" s="49"/>
      <c r="AH231" s="49"/>
      <c r="AL231" s="49"/>
    </row>
    <row r="232" spans="9:38" ht="15" thickBot="1" x14ac:dyDescent="0.35">
      <c r="I232" s="49"/>
      <c r="M232" s="49"/>
      <c r="Q232" t="s">
        <v>362</v>
      </c>
      <c r="R232" s="66">
        <v>368.46</v>
      </c>
      <c r="U232" s="104">
        <v>43606</v>
      </c>
      <c r="V232" s="49"/>
      <c r="W232" s="49"/>
      <c r="Y232" s="49"/>
      <c r="Z232" s="49"/>
      <c r="AA232" s="49"/>
      <c r="AC232" s="49"/>
      <c r="AD232" s="49"/>
      <c r="AE232" s="49"/>
      <c r="AG232" s="49"/>
      <c r="AH232" s="49"/>
      <c r="AL232" s="49"/>
    </row>
    <row r="233" spans="9:38" ht="15" thickBot="1" x14ac:dyDescent="0.35">
      <c r="I233" s="49"/>
      <c r="M233" s="49"/>
      <c r="Q233" t="s">
        <v>363</v>
      </c>
      <c r="R233" s="66">
        <v>368.29</v>
      </c>
      <c r="U233" s="104">
        <v>43606</v>
      </c>
      <c r="V233" s="49"/>
      <c r="W233" s="49"/>
      <c r="Y233" s="49"/>
      <c r="Z233" s="49"/>
      <c r="AA233" s="49"/>
      <c r="AC233" s="49"/>
      <c r="AD233" s="49"/>
      <c r="AE233" s="49"/>
      <c r="AG233" s="49"/>
      <c r="AH233" s="49"/>
      <c r="AL233" s="49"/>
    </row>
    <row r="234" spans="9:38" ht="15" thickBot="1" x14ac:dyDescent="0.35">
      <c r="I234" s="49"/>
      <c r="M234" s="49"/>
      <c r="Q234" t="s">
        <v>364</v>
      </c>
      <c r="R234" s="66">
        <v>376.64</v>
      </c>
      <c r="U234" s="104">
        <v>43606</v>
      </c>
      <c r="V234" s="49"/>
      <c r="W234" s="49"/>
      <c r="Y234" s="49"/>
      <c r="Z234" s="49"/>
      <c r="AA234" s="49"/>
      <c r="AC234" s="49"/>
      <c r="AD234" s="49"/>
      <c r="AE234" s="49"/>
      <c r="AG234" s="49"/>
      <c r="AH234" s="49"/>
      <c r="AL234" s="49"/>
    </row>
    <row r="235" spans="9:38" ht="15" thickBot="1" x14ac:dyDescent="0.35">
      <c r="I235" s="49"/>
      <c r="M235" s="49"/>
      <c r="Q235" s="111" t="s">
        <v>378</v>
      </c>
      <c r="R235" s="66">
        <v>747.6</v>
      </c>
      <c r="U235" s="104">
        <v>43606</v>
      </c>
      <c r="V235" s="49"/>
      <c r="W235" s="49"/>
      <c r="Y235" s="49"/>
      <c r="Z235" s="49"/>
      <c r="AA235" s="49"/>
      <c r="AC235" s="49"/>
      <c r="AD235" s="49"/>
      <c r="AE235" s="49"/>
      <c r="AG235" s="49"/>
      <c r="AH235" s="49"/>
      <c r="AL235" s="49"/>
    </row>
    <row r="236" spans="9:38" ht="15" thickBot="1" x14ac:dyDescent="0.35">
      <c r="I236" s="49"/>
      <c r="M236" s="49"/>
      <c r="Q236" s="111" t="s">
        <v>379</v>
      </c>
      <c r="R236" s="66">
        <v>1513.21</v>
      </c>
      <c r="U236" s="104">
        <v>43606</v>
      </c>
      <c r="V236" s="49"/>
      <c r="W236" s="49"/>
      <c r="Y236" s="49"/>
      <c r="Z236" s="49"/>
      <c r="AA236" s="49"/>
      <c r="AC236" s="49"/>
      <c r="AD236" s="49"/>
      <c r="AE236" s="49"/>
      <c r="AG236" s="49"/>
      <c r="AH236" s="49"/>
      <c r="AL236" s="49"/>
    </row>
    <row r="237" spans="9:38" ht="15" thickBot="1" x14ac:dyDescent="0.35">
      <c r="I237" s="49"/>
      <c r="M237" s="49"/>
      <c r="Q237" s="111" t="s">
        <v>380</v>
      </c>
      <c r="R237" s="66">
        <v>15</v>
      </c>
      <c r="U237" s="104">
        <v>43606</v>
      </c>
      <c r="V237" s="49"/>
      <c r="W237" s="49"/>
      <c r="Y237" s="49"/>
      <c r="Z237" s="49"/>
      <c r="AA237" s="49"/>
      <c r="AC237" s="49"/>
      <c r="AD237" s="49"/>
      <c r="AE237" s="49"/>
      <c r="AG237" s="49"/>
      <c r="AH237" s="49"/>
      <c r="AL237" s="49"/>
    </row>
    <row r="238" spans="9:38" ht="15" thickBot="1" x14ac:dyDescent="0.35">
      <c r="I238" s="49"/>
      <c r="M238" s="49"/>
      <c r="Q238" s="111" t="s">
        <v>381</v>
      </c>
      <c r="R238" s="66">
        <v>3.99</v>
      </c>
      <c r="U238" s="104">
        <v>43606</v>
      </c>
      <c r="V238" s="49"/>
      <c r="W238" s="49"/>
      <c r="Y238" s="49"/>
      <c r="Z238" s="49"/>
      <c r="AA238" s="49"/>
      <c r="AC238" s="49"/>
      <c r="AD238" s="49"/>
      <c r="AE238" s="49"/>
      <c r="AG238" s="49"/>
      <c r="AH238" s="49"/>
      <c r="AL238" s="49"/>
    </row>
    <row r="239" spans="9:38" ht="17.399999999999999" thickBot="1" x14ac:dyDescent="0.45">
      <c r="I239" s="49"/>
      <c r="M239" s="49"/>
      <c r="Q239" s="110" t="s">
        <v>373</v>
      </c>
      <c r="R239" s="66">
        <v>378</v>
      </c>
      <c r="U239" s="104">
        <v>43585</v>
      </c>
      <c r="V239" s="49"/>
      <c r="W239" s="49"/>
      <c r="Y239" s="49"/>
      <c r="Z239" s="49"/>
      <c r="AA239" s="49"/>
      <c r="AC239" s="49"/>
      <c r="AD239" s="49"/>
      <c r="AE239" s="49"/>
      <c r="AG239" s="49"/>
      <c r="AH239" s="49"/>
      <c r="AL239" s="49"/>
    </row>
    <row r="240" spans="9:38" ht="15" thickBot="1" x14ac:dyDescent="0.35">
      <c r="I240" s="49"/>
      <c r="M240" s="49"/>
      <c r="Q240" s="105" t="s">
        <v>382</v>
      </c>
      <c r="R240" s="109">
        <v>49.99</v>
      </c>
      <c r="U240" s="104">
        <v>43615</v>
      </c>
      <c r="V240" s="49"/>
      <c r="W240" s="49"/>
      <c r="Y240" s="49"/>
      <c r="Z240" s="49"/>
      <c r="AA240" s="49"/>
      <c r="AC240" s="49"/>
      <c r="AD240" s="49"/>
      <c r="AE240" s="49"/>
      <c r="AG240" s="49"/>
      <c r="AH240" s="49"/>
      <c r="AL240" s="49"/>
    </row>
    <row r="241" spans="9:38" ht="15" thickBot="1" x14ac:dyDescent="0.35">
      <c r="I241" s="49"/>
      <c r="M241" s="49"/>
      <c r="Q241" s="105" t="s">
        <v>383</v>
      </c>
      <c r="R241" s="109">
        <v>940.17</v>
      </c>
      <c r="U241" s="104">
        <v>43615</v>
      </c>
      <c r="V241" s="49"/>
      <c r="W241" s="49"/>
      <c r="Y241" s="49"/>
      <c r="Z241" s="49"/>
      <c r="AA241" s="49"/>
      <c r="AC241" s="49"/>
      <c r="AD241" s="49"/>
      <c r="AE241" s="49"/>
      <c r="AG241" s="49"/>
      <c r="AH241" s="49"/>
      <c r="AL241" s="49"/>
    </row>
    <row r="242" spans="9:38" ht="15" thickBot="1" x14ac:dyDescent="0.35">
      <c r="I242" s="49"/>
      <c r="M242" s="49"/>
      <c r="Q242" s="105" t="s">
        <v>384</v>
      </c>
      <c r="R242" s="109">
        <v>1750.28</v>
      </c>
      <c r="U242" s="104">
        <v>43615</v>
      </c>
      <c r="V242" s="49"/>
      <c r="W242" s="49"/>
      <c r="Y242" s="49"/>
      <c r="Z242" s="49"/>
      <c r="AA242" s="49"/>
      <c r="AC242" s="49"/>
      <c r="AD242" s="49"/>
      <c r="AE242" s="49"/>
      <c r="AG242" s="49"/>
      <c r="AH242" s="49"/>
      <c r="AL242" s="49"/>
    </row>
    <row r="243" spans="9:38" ht="15" thickBot="1" x14ac:dyDescent="0.35">
      <c r="I243" s="49"/>
      <c r="M243" s="49"/>
      <c r="Q243" s="105" t="s">
        <v>385</v>
      </c>
      <c r="R243" s="109">
        <v>3518.67</v>
      </c>
      <c r="U243" s="104">
        <v>43615</v>
      </c>
      <c r="V243" s="49"/>
      <c r="W243" s="49"/>
      <c r="Y243" s="49"/>
      <c r="Z243" s="49"/>
      <c r="AA243" s="49"/>
      <c r="AC243" s="49"/>
      <c r="AD243" s="49"/>
      <c r="AE243" s="49"/>
      <c r="AG243" s="49"/>
      <c r="AH243" s="49"/>
      <c r="AL243" s="49"/>
    </row>
    <row r="244" spans="9:38" ht="15" thickBot="1" x14ac:dyDescent="0.35">
      <c r="I244" s="49"/>
      <c r="M244" s="49"/>
      <c r="Q244" s="105" t="s">
        <v>386</v>
      </c>
      <c r="R244" s="109">
        <v>246</v>
      </c>
      <c r="U244" s="104">
        <v>43615</v>
      </c>
      <c r="V244" s="49"/>
      <c r="W244" s="49"/>
      <c r="Y244" s="49"/>
      <c r="Z244" s="49"/>
      <c r="AA244" s="49"/>
      <c r="AC244" s="49"/>
      <c r="AD244" s="49"/>
      <c r="AE244" s="49"/>
      <c r="AG244" s="49"/>
      <c r="AH244" s="49"/>
      <c r="AL244" s="49"/>
    </row>
    <row r="245" spans="9:38" ht="15" thickBot="1" x14ac:dyDescent="0.35">
      <c r="I245" s="49"/>
      <c r="M245" s="49"/>
      <c r="Q245" s="105" t="s">
        <v>387</v>
      </c>
      <c r="R245" s="109">
        <v>6025.19</v>
      </c>
      <c r="U245" s="104">
        <v>43615</v>
      </c>
      <c r="V245" s="49"/>
      <c r="W245" s="49"/>
      <c r="Y245" s="49"/>
      <c r="Z245" s="49"/>
      <c r="AA245" s="49"/>
      <c r="AC245" s="49"/>
      <c r="AD245" s="49"/>
      <c r="AE245" s="49"/>
      <c r="AG245" s="49"/>
      <c r="AH245" s="49"/>
      <c r="AL245" s="49"/>
    </row>
    <row r="246" spans="9:38" ht="15" thickBot="1" x14ac:dyDescent="0.35">
      <c r="I246" s="49"/>
      <c r="M246" s="49"/>
      <c r="Q246" s="105" t="s">
        <v>388</v>
      </c>
      <c r="R246" s="109">
        <v>1401.82</v>
      </c>
      <c r="U246" s="104">
        <v>43615</v>
      </c>
      <c r="V246" s="49"/>
      <c r="W246" s="49"/>
      <c r="Y246" s="49"/>
      <c r="Z246" s="49"/>
      <c r="AA246" s="49"/>
      <c r="AC246" s="49"/>
      <c r="AD246" s="49"/>
      <c r="AE246" s="49"/>
      <c r="AG246" s="49"/>
      <c r="AH246" s="49"/>
      <c r="AL246" s="49"/>
    </row>
    <row r="247" spans="9:38" ht="15" thickBot="1" x14ac:dyDescent="0.35">
      <c r="I247" s="49"/>
      <c r="M247" s="49"/>
      <c r="Q247" s="105" t="s">
        <v>468</v>
      </c>
      <c r="R247" s="109">
        <v>-3049.92</v>
      </c>
      <c r="U247" s="104">
        <v>43615</v>
      </c>
      <c r="V247" s="49"/>
      <c r="W247" s="49"/>
      <c r="Y247" s="49"/>
      <c r="Z247" s="49"/>
      <c r="AA247" s="49"/>
      <c r="AC247" s="49"/>
      <c r="AD247" s="49"/>
      <c r="AE247" s="49"/>
      <c r="AG247" s="49"/>
      <c r="AH247" s="49"/>
      <c r="AL247" s="49"/>
    </row>
    <row r="248" spans="9:38" ht="15" thickBot="1" x14ac:dyDescent="0.35">
      <c r="I248" s="49"/>
      <c r="M248" s="49"/>
      <c r="Q248" s="105" t="s">
        <v>366</v>
      </c>
      <c r="R248" s="109">
        <v>570</v>
      </c>
      <c r="U248" s="104">
        <v>43616</v>
      </c>
      <c r="V248" s="49"/>
      <c r="W248" s="49"/>
      <c r="Y248" s="49"/>
      <c r="Z248" s="49"/>
      <c r="AA248" s="49"/>
      <c r="AC248" s="49"/>
      <c r="AD248" s="49"/>
      <c r="AE248" s="49"/>
      <c r="AG248" s="49"/>
      <c r="AH248" s="49"/>
      <c r="AL248" s="49"/>
    </row>
    <row r="249" spans="9:38" ht="15" thickBot="1" x14ac:dyDescent="0.35">
      <c r="I249" s="49"/>
      <c r="M249" s="49"/>
      <c r="Q249" s="105" t="s">
        <v>392</v>
      </c>
      <c r="R249" s="109">
        <v>1557.06</v>
      </c>
      <c r="U249" s="104">
        <v>43629</v>
      </c>
      <c r="V249" s="49"/>
      <c r="W249" s="49"/>
      <c r="Y249" s="49"/>
      <c r="Z249" s="49"/>
      <c r="AA249" s="49"/>
      <c r="AC249" s="49"/>
      <c r="AD249" s="49"/>
      <c r="AE249" s="49"/>
      <c r="AG249" s="49"/>
      <c r="AH249" s="49"/>
      <c r="AL249" s="49"/>
    </row>
    <row r="250" spans="9:38" ht="15" thickBot="1" x14ac:dyDescent="0.35">
      <c r="I250" s="49"/>
      <c r="M250" s="49"/>
      <c r="Q250" s="105" t="s">
        <v>393</v>
      </c>
      <c r="R250" s="109">
        <v>11270.21</v>
      </c>
      <c r="U250" s="104">
        <v>43629</v>
      </c>
      <c r="V250" s="49"/>
      <c r="W250" s="49"/>
      <c r="Y250" s="49"/>
      <c r="Z250" s="49"/>
      <c r="AA250" s="49"/>
      <c r="AC250" s="49"/>
      <c r="AD250" s="49"/>
      <c r="AE250" s="49"/>
      <c r="AG250" s="49"/>
      <c r="AH250" s="49"/>
      <c r="AL250" s="49"/>
    </row>
    <row r="251" spans="9:38" ht="15" thickBot="1" x14ac:dyDescent="0.35">
      <c r="I251" s="49"/>
      <c r="M251" s="49"/>
      <c r="Q251" s="105" t="s">
        <v>394</v>
      </c>
      <c r="R251" s="109">
        <v>3895.4</v>
      </c>
      <c r="U251" s="104">
        <v>43629</v>
      </c>
      <c r="V251" s="49"/>
      <c r="W251" s="49"/>
      <c r="Y251" s="49"/>
      <c r="Z251" s="49"/>
      <c r="AA251" s="49"/>
      <c r="AC251" s="49"/>
      <c r="AD251" s="49"/>
      <c r="AE251" s="49"/>
      <c r="AG251" s="49"/>
      <c r="AH251" s="49"/>
      <c r="AL251" s="49"/>
    </row>
    <row r="252" spans="9:38" ht="15" thickBot="1" x14ac:dyDescent="0.35">
      <c r="I252" s="49"/>
      <c r="M252" s="49"/>
      <c r="Q252" s="105" t="s">
        <v>395</v>
      </c>
      <c r="R252" s="109">
        <v>119.95</v>
      </c>
      <c r="U252" s="104">
        <v>43629</v>
      </c>
      <c r="V252" s="49"/>
      <c r="W252" s="49"/>
      <c r="Y252" s="49"/>
      <c r="Z252" s="49"/>
      <c r="AA252" s="49"/>
      <c r="AC252" s="49"/>
      <c r="AD252" s="49"/>
      <c r="AE252" s="49"/>
      <c r="AG252" s="49"/>
      <c r="AH252" s="49"/>
      <c r="AL252" s="49"/>
    </row>
    <row r="253" spans="9:38" ht="15" thickBot="1" x14ac:dyDescent="0.35">
      <c r="I253" s="49"/>
      <c r="M253" s="49"/>
      <c r="Q253" s="105" t="s">
        <v>396</v>
      </c>
      <c r="R253" s="109">
        <v>709.9</v>
      </c>
      <c r="U253" s="104">
        <v>43629</v>
      </c>
      <c r="V253" s="49"/>
      <c r="W253" s="49"/>
      <c r="Y253" s="49"/>
      <c r="Z253" s="49"/>
      <c r="AA253" s="49"/>
      <c r="AC253" s="49"/>
      <c r="AD253" s="49"/>
      <c r="AE253" s="49"/>
      <c r="AG253" s="49"/>
      <c r="AH253" s="49"/>
      <c r="AL253" s="49"/>
    </row>
    <row r="254" spans="9:38" ht="15" thickBot="1" x14ac:dyDescent="0.35">
      <c r="I254" s="49"/>
      <c r="M254" s="49"/>
      <c r="Q254" s="105" t="s">
        <v>397</v>
      </c>
      <c r="R254" s="109">
        <v>139.94999999999999</v>
      </c>
      <c r="U254" s="104">
        <v>43629</v>
      </c>
      <c r="V254" s="49"/>
      <c r="W254" s="49"/>
      <c r="Y254" s="49"/>
      <c r="Z254" s="49"/>
      <c r="AA254" s="49"/>
      <c r="AC254" s="49"/>
      <c r="AD254" s="49"/>
      <c r="AE254" s="49"/>
      <c r="AG254" s="49"/>
      <c r="AH254" s="49"/>
      <c r="AL254" s="49"/>
    </row>
    <row r="255" spans="9:38" ht="15" thickBot="1" x14ac:dyDescent="0.35">
      <c r="I255" s="49"/>
      <c r="M255" s="49"/>
      <c r="Q255" s="105" t="s">
        <v>398</v>
      </c>
      <c r="R255" s="109">
        <v>3588.26</v>
      </c>
      <c r="U255" s="104">
        <v>43629</v>
      </c>
      <c r="V255" s="49"/>
      <c r="W255" s="49"/>
      <c r="Y255" s="49"/>
      <c r="Z255" s="49"/>
      <c r="AA255" s="49"/>
      <c r="AC255" s="49"/>
      <c r="AD255" s="49"/>
      <c r="AE255" s="49"/>
      <c r="AG255" s="49"/>
      <c r="AH255" s="49"/>
      <c r="AL255" s="49"/>
    </row>
    <row r="256" spans="9:38" ht="15" thickBot="1" x14ac:dyDescent="0.35">
      <c r="I256" s="49"/>
      <c r="M256" s="49"/>
      <c r="Q256" s="105" t="s">
        <v>399</v>
      </c>
      <c r="R256" s="109">
        <v>728.94</v>
      </c>
      <c r="S256" s="65"/>
      <c r="U256" s="104">
        <v>43629</v>
      </c>
      <c r="V256" s="49"/>
      <c r="W256" s="49"/>
      <c r="Y256" s="49"/>
      <c r="Z256" s="49"/>
      <c r="AA256" s="49"/>
      <c r="AC256" s="49"/>
      <c r="AD256" s="49"/>
      <c r="AE256" s="49"/>
      <c r="AG256" s="49"/>
      <c r="AH256" s="49"/>
      <c r="AL256" s="49"/>
    </row>
    <row r="257" spans="9:38" ht="15" thickBot="1" x14ac:dyDescent="0.35">
      <c r="I257" s="49"/>
      <c r="M257" s="49"/>
      <c r="Q257" s="105" t="s">
        <v>400</v>
      </c>
      <c r="R257" s="109">
        <v>4697.1000000000004</v>
      </c>
      <c r="S257" s="65"/>
      <c r="U257" s="104">
        <v>43629</v>
      </c>
      <c r="V257" s="49"/>
      <c r="W257" s="49"/>
      <c r="Y257" s="49"/>
      <c r="Z257" s="49"/>
      <c r="AA257" s="49"/>
      <c r="AC257" s="49"/>
      <c r="AD257" s="49"/>
      <c r="AE257" s="49"/>
      <c r="AG257" s="49"/>
      <c r="AH257" s="49"/>
      <c r="AL257" s="49"/>
    </row>
    <row r="258" spans="9:38" ht="15" thickBot="1" x14ac:dyDescent="0.35">
      <c r="I258" s="49"/>
      <c r="M258" s="49"/>
      <c r="Q258" s="105" t="s">
        <v>401</v>
      </c>
      <c r="R258" s="109">
        <v>1521.02</v>
      </c>
      <c r="S258" s="65"/>
      <c r="U258" s="104">
        <v>43629</v>
      </c>
      <c r="V258" s="49"/>
      <c r="W258" s="49"/>
      <c r="Y258" s="49"/>
      <c r="Z258" s="49"/>
      <c r="AA258" s="49"/>
      <c r="AC258" s="49"/>
      <c r="AD258" s="49"/>
      <c r="AE258" s="49"/>
      <c r="AG258" s="49"/>
      <c r="AH258" s="49"/>
      <c r="AL258" s="49"/>
    </row>
    <row r="259" spans="9:38" ht="15" thickBot="1" x14ac:dyDescent="0.35">
      <c r="I259" s="49"/>
      <c r="M259" s="49"/>
      <c r="Q259" s="105" t="s">
        <v>402</v>
      </c>
      <c r="R259" s="109">
        <v>873.5</v>
      </c>
      <c r="S259" s="65"/>
      <c r="U259" s="104">
        <v>43629</v>
      </c>
      <c r="V259" s="49"/>
      <c r="W259" s="49"/>
      <c r="Y259" s="49"/>
      <c r="Z259" s="49"/>
      <c r="AA259" s="49"/>
      <c r="AC259" s="49"/>
      <c r="AD259" s="49"/>
      <c r="AE259" s="49"/>
      <c r="AG259" s="49"/>
      <c r="AH259" s="49"/>
      <c r="AL259" s="49"/>
    </row>
    <row r="260" spans="9:38" ht="15" thickBot="1" x14ac:dyDescent="0.35">
      <c r="I260" s="49"/>
      <c r="M260" s="49"/>
      <c r="Q260" s="105" t="s">
        <v>403</v>
      </c>
      <c r="R260" s="109">
        <v>1375.54</v>
      </c>
      <c r="S260" s="65"/>
      <c r="U260" s="104">
        <v>43629</v>
      </c>
      <c r="V260" s="49"/>
      <c r="W260" s="49"/>
      <c r="Y260" s="49"/>
      <c r="Z260" s="49"/>
      <c r="AA260" s="49"/>
      <c r="AC260" s="49"/>
      <c r="AD260" s="49"/>
      <c r="AE260" s="49"/>
      <c r="AG260" s="49"/>
      <c r="AH260" s="49"/>
      <c r="AL260" s="49"/>
    </row>
    <row r="261" spans="9:38" ht="15" thickBot="1" x14ac:dyDescent="0.35">
      <c r="I261" s="49"/>
      <c r="M261" s="49"/>
      <c r="Q261" s="105" t="s">
        <v>404</v>
      </c>
      <c r="R261" s="109">
        <v>9781.67</v>
      </c>
      <c r="S261" s="65"/>
      <c r="U261" s="104">
        <v>43629</v>
      </c>
      <c r="V261" s="49"/>
      <c r="W261" s="49"/>
      <c r="Y261" s="49"/>
      <c r="Z261" s="49"/>
      <c r="AA261" s="49"/>
      <c r="AC261" s="49"/>
      <c r="AD261" s="49"/>
      <c r="AE261" s="49"/>
      <c r="AG261" s="49"/>
      <c r="AH261" s="49"/>
      <c r="AL261" s="49"/>
    </row>
    <row r="262" spans="9:38" ht="15" thickBot="1" x14ac:dyDescent="0.35">
      <c r="I262" s="49"/>
      <c r="M262" s="49"/>
      <c r="Q262" s="105" t="s">
        <v>405</v>
      </c>
      <c r="R262" s="109">
        <v>1807.76</v>
      </c>
      <c r="S262" s="65"/>
      <c r="U262" s="104">
        <v>43629</v>
      </c>
      <c r="V262" s="49"/>
      <c r="W262" s="49"/>
      <c r="Y262" s="49"/>
      <c r="Z262" s="49"/>
      <c r="AA262" s="49"/>
      <c r="AC262" s="49"/>
      <c r="AD262" s="49"/>
      <c r="AE262" s="49"/>
      <c r="AG262" s="49"/>
      <c r="AH262" s="49"/>
      <c r="AL262" s="49"/>
    </row>
    <row r="263" spans="9:38" ht="15" thickBot="1" x14ac:dyDescent="0.35">
      <c r="I263" s="49"/>
      <c r="M263" s="49"/>
      <c r="Q263" s="105" t="s">
        <v>406</v>
      </c>
      <c r="R263" s="109">
        <v>1814.67</v>
      </c>
      <c r="S263" s="65"/>
      <c r="U263" s="104">
        <v>43629</v>
      </c>
      <c r="V263" s="49"/>
      <c r="W263" s="49"/>
      <c r="Y263" s="49"/>
      <c r="Z263" s="49"/>
      <c r="AA263" s="49"/>
      <c r="AC263" s="49"/>
      <c r="AD263" s="49"/>
      <c r="AE263" s="49"/>
      <c r="AG263" s="49"/>
      <c r="AH263" s="49"/>
      <c r="AL263" s="49"/>
    </row>
    <row r="264" spans="9:38" ht="15" thickBot="1" x14ac:dyDescent="0.35">
      <c r="I264" s="49"/>
      <c r="M264" s="49"/>
      <c r="Q264" s="105" t="s">
        <v>407</v>
      </c>
      <c r="R264" s="109">
        <v>93.99</v>
      </c>
      <c r="S264" s="65"/>
      <c r="U264" s="104">
        <v>43629</v>
      </c>
      <c r="V264" s="49"/>
      <c r="W264" s="49"/>
      <c r="Y264" s="49"/>
      <c r="Z264" s="49"/>
      <c r="AA264" s="49"/>
      <c r="AC264" s="49"/>
      <c r="AD264" s="49"/>
      <c r="AE264" s="49"/>
      <c r="AG264" s="49"/>
      <c r="AH264" s="49"/>
      <c r="AL264" s="49"/>
    </row>
    <row r="265" spans="9:38" ht="15" thickBot="1" x14ac:dyDescent="0.35">
      <c r="I265" s="49"/>
      <c r="M265" s="49"/>
      <c r="Q265" s="105" t="s">
        <v>408</v>
      </c>
      <c r="R265" s="109">
        <v>650.79</v>
      </c>
      <c r="S265" s="65"/>
      <c r="U265" s="104">
        <v>43629</v>
      </c>
      <c r="V265" s="49"/>
      <c r="W265" s="49"/>
      <c r="Y265" s="49"/>
      <c r="Z265" s="49"/>
      <c r="AA265" s="49"/>
      <c r="AC265" s="49"/>
      <c r="AD265" s="49"/>
      <c r="AE265" s="49"/>
      <c r="AG265" s="49"/>
      <c r="AH265" s="49"/>
      <c r="AL265" s="49"/>
    </row>
    <row r="266" spans="9:38" ht="15" thickBot="1" x14ac:dyDescent="0.35">
      <c r="I266" s="49"/>
      <c r="M266" s="49"/>
      <c r="Q266" s="105" t="s">
        <v>409</v>
      </c>
      <c r="R266" s="109">
        <v>221.85</v>
      </c>
      <c r="S266" s="65"/>
      <c r="U266" s="104">
        <v>43629</v>
      </c>
      <c r="V266" s="49"/>
      <c r="W266" s="49"/>
      <c r="Y266" s="49"/>
      <c r="Z266" s="49"/>
      <c r="AA266" s="49"/>
      <c r="AC266" s="49"/>
      <c r="AD266" s="49"/>
      <c r="AE266" s="49"/>
      <c r="AG266" s="49"/>
      <c r="AH266" s="49"/>
      <c r="AL266" s="49"/>
    </row>
    <row r="267" spans="9:38" ht="15" thickBot="1" x14ac:dyDescent="0.35">
      <c r="I267" s="49"/>
      <c r="M267" s="49"/>
      <c r="Q267" s="105" t="s">
        <v>410</v>
      </c>
      <c r="R267" s="109">
        <v>191.88</v>
      </c>
      <c r="S267" s="65"/>
      <c r="U267" s="104">
        <v>43629</v>
      </c>
      <c r="V267" s="49"/>
      <c r="W267" s="49"/>
      <c r="Y267" s="49"/>
      <c r="Z267" s="49"/>
      <c r="AA267" s="49"/>
      <c r="AC267" s="49"/>
      <c r="AD267" s="49"/>
      <c r="AE267" s="49"/>
      <c r="AG267" s="49"/>
      <c r="AH267" s="49"/>
      <c r="AL267" s="49"/>
    </row>
    <row r="268" spans="9:38" ht="15" thickBot="1" x14ac:dyDescent="0.35">
      <c r="I268" s="49"/>
      <c r="M268" s="49"/>
      <c r="Q268" s="105" t="s">
        <v>411</v>
      </c>
      <c r="R268" s="109">
        <v>458.59</v>
      </c>
      <c r="S268" s="65"/>
      <c r="U268" s="104">
        <v>43629</v>
      </c>
      <c r="V268" s="49"/>
      <c r="W268" s="49"/>
      <c r="Y268" s="49"/>
      <c r="Z268" s="49"/>
      <c r="AA268" s="49"/>
      <c r="AC268" s="49"/>
      <c r="AD268" s="49"/>
      <c r="AE268" s="49"/>
      <c r="AG268" s="49"/>
      <c r="AH268" s="49"/>
      <c r="AL268" s="49"/>
    </row>
    <row r="269" spans="9:38" ht="15" thickBot="1" x14ac:dyDescent="0.35">
      <c r="I269" s="49"/>
      <c r="M269" s="49"/>
      <c r="Q269" s="105" t="s">
        <v>412</v>
      </c>
      <c r="R269" s="109">
        <v>120</v>
      </c>
      <c r="S269" s="65"/>
      <c r="U269" s="104">
        <v>43629</v>
      </c>
      <c r="V269" s="49"/>
      <c r="W269" s="49"/>
      <c r="Y269" s="49"/>
      <c r="Z269" s="49"/>
      <c r="AA269" s="49"/>
      <c r="AC269" s="49"/>
      <c r="AD269" s="49"/>
      <c r="AE269" s="49"/>
      <c r="AG269" s="49"/>
      <c r="AH269" s="49"/>
      <c r="AL269" s="49"/>
    </row>
    <row r="270" spans="9:38" ht="15" thickBot="1" x14ac:dyDescent="0.35">
      <c r="I270" s="49"/>
      <c r="M270" s="49"/>
      <c r="Q270" s="105" t="s">
        <v>413</v>
      </c>
      <c r="R270" s="109">
        <v>47.95</v>
      </c>
      <c r="S270" s="65"/>
      <c r="U270" s="104">
        <v>43629</v>
      </c>
      <c r="V270" s="49"/>
      <c r="W270" s="49"/>
      <c r="Y270" s="49"/>
      <c r="Z270" s="49"/>
      <c r="AA270" s="49"/>
      <c r="AC270" s="49"/>
      <c r="AD270" s="49"/>
      <c r="AE270" s="49"/>
      <c r="AG270" s="49"/>
      <c r="AH270" s="49"/>
      <c r="AL270" s="49"/>
    </row>
    <row r="271" spans="9:38" ht="15" thickBot="1" x14ac:dyDescent="0.35">
      <c r="I271" s="49"/>
      <c r="M271" s="49"/>
      <c r="Q271" s="105" t="s">
        <v>414</v>
      </c>
      <c r="R271" s="109">
        <v>168.68</v>
      </c>
      <c r="S271" s="65"/>
      <c r="U271" s="104">
        <v>43629</v>
      </c>
      <c r="V271" s="49"/>
      <c r="W271" s="49"/>
      <c r="Y271" s="49"/>
      <c r="Z271" s="49"/>
      <c r="AA271" s="49"/>
      <c r="AC271" s="49"/>
      <c r="AD271" s="49"/>
      <c r="AE271" s="49"/>
      <c r="AG271" s="49"/>
      <c r="AH271" s="49"/>
      <c r="AL271" s="49"/>
    </row>
    <row r="272" spans="9:38" ht="15" thickBot="1" x14ac:dyDescent="0.35">
      <c r="I272" s="49"/>
      <c r="M272" s="49"/>
      <c r="Q272" s="105" t="s">
        <v>415</v>
      </c>
      <c r="R272" s="109">
        <v>258.44</v>
      </c>
      <c r="S272" s="65"/>
      <c r="U272" s="104">
        <v>43629</v>
      </c>
      <c r="V272" s="49"/>
      <c r="W272" s="49"/>
      <c r="Y272" s="49"/>
      <c r="Z272" s="49"/>
      <c r="AA272" s="49"/>
      <c r="AC272" s="49"/>
      <c r="AD272" s="49"/>
      <c r="AE272" s="49"/>
      <c r="AG272" s="49"/>
      <c r="AH272" s="49"/>
      <c r="AL272" s="49"/>
    </row>
    <row r="273" spans="9:38" ht="15" thickBot="1" x14ac:dyDescent="0.35">
      <c r="I273" s="49"/>
      <c r="M273" s="49"/>
      <c r="Q273" s="105" t="s">
        <v>416</v>
      </c>
      <c r="R273" s="109">
        <v>1070.75</v>
      </c>
      <c r="S273" s="65"/>
      <c r="U273" s="104">
        <v>43629</v>
      </c>
      <c r="V273" s="49"/>
      <c r="W273" s="49"/>
      <c r="Y273" s="49"/>
      <c r="Z273" s="49"/>
      <c r="AA273" s="49"/>
      <c r="AC273" s="49"/>
      <c r="AD273" s="49"/>
      <c r="AE273" s="49"/>
      <c r="AG273" s="49"/>
      <c r="AH273" s="49"/>
      <c r="AL273" s="49"/>
    </row>
    <row r="274" spans="9:38" ht="15" thickBot="1" x14ac:dyDescent="0.35">
      <c r="I274" s="49"/>
      <c r="M274" s="49"/>
      <c r="Q274" s="105" t="s">
        <v>417</v>
      </c>
      <c r="R274" s="109">
        <v>1252.57</v>
      </c>
      <c r="S274" s="65"/>
      <c r="U274" s="104">
        <v>43629</v>
      </c>
      <c r="V274" s="49"/>
      <c r="W274" s="49"/>
      <c r="Y274" s="49"/>
      <c r="Z274" s="49"/>
      <c r="AA274" s="49"/>
      <c r="AC274" s="49"/>
      <c r="AD274" s="49"/>
      <c r="AE274" s="49"/>
      <c r="AG274" s="49"/>
      <c r="AH274" s="49"/>
      <c r="AL274" s="49"/>
    </row>
    <row r="275" spans="9:38" ht="15" thickBot="1" x14ac:dyDescent="0.35">
      <c r="I275" s="49"/>
      <c r="M275" s="49"/>
      <c r="Q275" s="105" t="s">
        <v>418</v>
      </c>
      <c r="R275" s="109">
        <v>491.35</v>
      </c>
      <c r="S275" s="65"/>
      <c r="U275" s="104">
        <v>43629</v>
      </c>
      <c r="V275" s="49"/>
      <c r="W275" s="49"/>
      <c r="Y275" s="49"/>
      <c r="Z275" s="49"/>
      <c r="AA275" s="49"/>
      <c r="AC275" s="49"/>
      <c r="AD275" s="49"/>
      <c r="AE275" s="49"/>
      <c r="AG275" s="49"/>
      <c r="AH275" s="49"/>
      <c r="AL275" s="49"/>
    </row>
    <row r="276" spans="9:38" ht="15" thickBot="1" x14ac:dyDescent="0.35">
      <c r="I276" s="49"/>
      <c r="M276" s="49"/>
      <c r="Q276" s="105" t="s">
        <v>419</v>
      </c>
      <c r="R276" s="109">
        <v>1726.46</v>
      </c>
      <c r="S276" s="65"/>
      <c r="U276" s="104">
        <v>43629</v>
      </c>
      <c r="V276" s="49"/>
      <c r="W276" s="49"/>
      <c r="Y276" s="49"/>
      <c r="Z276" s="49"/>
      <c r="AA276" s="49"/>
      <c r="AC276" s="49"/>
      <c r="AD276" s="49"/>
      <c r="AE276" s="49"/>
      <c r="AG276" s="49"/>
      <c r="AH276" s="49"/>
      <c r="AL276" s="49"/>
    </row>
    <row r="277" spans="9:38" ht="15" thickBot="1" x14ac:dyDescent="0.35">
      <c r="I277" s="49"/>
      <c r="M277" s="49"/>
      <c r="Q277" s="105" t="s">
        <v>420</v>
      </c>
      <c r="R277" s="109">
        <v>39.979999999999997</v>
      </c>
      <c r="S277" s="65"/>
      <c r="U277" s="104">
        <v>43629</v>
      </c>
      <c r="V277" s="49"/>
      <c r="W277" s="49"/>
      <c r="Y277" s="49"/>
      <c r="Z277" s="49"/>
      <c r="AA277" s="49"/>
      <c r="AC277" s="49"/>
      <c r="AD277" s="49"/>
      <c r="AE277" s="49"/>
      <c r="AG277" s="49"/>
      <c r="AH277" s="49"/>
      <c r="AL277" s="49"/>
    </row>
    <row r="278" spans="9:38" ht="15" thickBot="1" x14ac:dyDescent="0.35">
      <c r="I278" s="49"/>
      <c r="M278" s="49"/>
      <c r="Q278" s="105" t="s">
        <v>421</v>
      </c>
      <c r="R278" s="109">
        <v>184.79</v>
      </c>
      <c r="S278" s="65"/>
      <c r="U278" s="104">
        <v>43629</v>
      </c>
      <c r="V278" s="49"/>
      <c r="W278" s="49"/>
      <c r="Y278" s="49"/>
      <c r="Z278" s="49"/>
      <c r="AA278" s="49"/>
      <c r="AC278" s="49"/>
      <c r="AD278" s="49"/>
      <c r="AE278" s="49"/>
      <c r="AG278" s="49"/>
      <c r="AH278" s="49"/>
      <c r="AL278" s="49"/>
    </row>
    <row r="279" spans="9:38" ht="15" thickBot="1" x14ac:dyDescent="0.35">
      <c r="I279" s="49"/>
      <c r="M279" s="49"/>
      <c r="Q279" s="105" t="s">
        <v>422</v>
      </c>
      <c r="R279" s="109">
        <v>364.97</v>
      </c>
      <c r="S279" s="65"/>
      <c r="U279" s="104">
        <v>43629</v>
      </c>
      <c r="V279" s="49"/>
      <c r="W279" s="49"/>
      <c r="Y279" s="49"/>
      <c r="Z279" s="49"/>
      <c r="AA279" s="49"/>
      <c r="AC279" s="49"/>
      <c r="AD279" s="49"/>
      <c r="AE279" s="49"/>
      <c r="AG279" s="49"/>
      <c r="AH279" s="49"/>
      <c r="AL279" s="49"/>
    </row>
    <row r="280" spans="9:38" ht="15" thickBot="1" x14ac:dyDescent="0.35">
      <c r="I280" s="49"/>
      <c r="M280" s="49"/>
      <c r="Q280" s="105" t="s">
        <v>423</v>
      </c>
      <c r="R280" s="109">
        <v>378.35</v>
      </c>
      <c r="S280" s="65"/>
      <c r="U280" s="104">
        <v>43629</v>
      </c>
      <c r="V280" s="49"/>
      <c r="W280" s="49"/>
      <c r="Y280" s="49"/>
      <c r="Z280" s="49"/>
      <c r="AA280" s="49"/>
      <c r="AC280" s="49"/>
      <c r="AD280" s="49"/>
      <c r="AE280" s="49"/>
      <c r="AG280" s="49"/>
      <c r="AH280" s="49"/>
      <c r="AL280" s="49"/>
    </row>
    <row r="281" spans="9:38" ht="15" thickBot="1" x14ac:dyDescent="0.35">
      <c r="I281" s="49"/>
      <c r="M281" s="49"/>
      <c r="Q281" s="105" t="s">
        <v>424</v>
      </c>
      <c r="R281" s="109">
        <v>387.45</v>
      </c>
      <c r="S281" s="65"/>
      <c r="U281" s="104">
        <v>43629</v>
      </c>
      <c r="V281" s="49"/>
      <c r="W281" s="49"/>
      <c r="Y281" s="49"/>
      <c r="Z281" s="49"/>
      <c r="AA281" s="49"/>
      <c r="AC281" s="49"/>
      <c r="AD281" s="49"/>
      <c r="AE281" s="49"/>
      <c r="AG281" s="49"/>
      <c r="AH281" s="49"/>
      <c r="AL281" s="49"/>
    </row>
    <row r="282" spans="9:38" ht="15" thickBot="1" x14ac:dyDescent="0.35">
      <c r="I282" s="49"/>
      <c r="M282" s="49"/>
      <c r="Q282" s="105" t="s">
        <v>425</v>
      </c>
      <c r="R282" s="109">
        <v>333.69</v>
      </c>
      <c r="S282" s="65"/>
      <c r="U282" s="104">
        <v>43629</v>
      </c>
      <c r="V282" s="49"/>
      <c r="W282" s="49"/>
      <c r="Y282" s="49"/>
      <c r="Z282" s="49"/>
      <c r="AA282" s="49"/>
      <c r="AC282" s="49"/>
      <c r="AD282" s="49"/>
      <c r="AE282" s="49"/>
      <c r="AG282" s="49"/>
      <c r="AH282" s="49"/>
      <c r="AL282" s="49"/>
    </row>
    <row r="283" spans="9:38" ht="15" thickBot="1" x14ac:dyDescent="0.35">
      <c r="I283" s="49"/>
      <c r="M283" s="49"/>
      <c r="Q283" s="105" t="s">
        <v>426</v>
      </c>
      <c r="R283" s="109">
        <v>315.83</v>
      </c>
      <c r="S283" s="65"/>
      <c r="U283" s="104">
        <v>43629</v>
      </c>
      <c r="V283" s="49"/>
      <c r="W283" s="49"/>
      <c r="Y283" s="49"/>
      <c r="Z283" s="49"/>
      <c r="AA283" s="49"/>
      <c r="AC283" s="49"/>
      <c r="AD283" s="49"/>
      <c r="AE283" s="49"/>
      <c r="AG283" s="49"/>
      <c r="AH283" s="49"/>
      <c r="AL283" s="49"/>
    </row>
    <row r="284" spans="9:38" ht="15" thickBot="1" x14ac:dyDescent="0.35">
      <c r="I284" s="49"/>
      <c r="M284" s="49"/>
      <c r="Q284" s="105" t="s">
        <v>427</v>
      </c>
      <c r="R284" s="109">
        <v>393.78</v>
      </c>
      <c r="S284" s="65"/>
      <c r="U284" s="104">
        <v>43629</v>
      </c>
      <c r="V284" s="49"/>
      <c r="W284" s="49"/>
      <c r="Y284" s="49"/>
      <c r="Z284" s="49"/>
      <c r="AA284" s="49"/>
      <c r="AC284" s="49"/>
      <c r="AD284" s="49"/>
      <c r="AE284" s="49"/>
      <c r="AG284" s="49"/>
      <c r="AH284" s="49"/>
      <c r="AL284" s="49"/>
    </row>
    <row r="285" spans="9:38" ht="15" thickBot="1" x14ac:dyDescent="0.35">
      <c r="I285" s="49"/>
      <c r="M285" s="49"/>
      <c r="Q285" s="105" t="s">
        <v>428</v>
      </c>
      <c r="R285" s="109">
        <v>893.98</v>
      </c>
      <c r="S285" s="65"/>
      <c r="U285" s="104">
        <v>43629</v>
      </c>
      <c r="V285" s="49"/>
      <c r="W285" s="49"/>
      <c r="Y285" s="49"/>
      <c r="Z285" s="49"/>
      <c r="AA285" s="49"/>
      <c r="AC285" s="49"/>
      <c r="AD285" s="49"/>
      <c r="AE285" s="49"/>
      <c r="AG285" s="49"/>
      <c r="AH285" s="49"/>
      <c r="AL285" s="49"/>
    </row>
    <row r="286" spans="9:38" ht="15" thickBot="1" x14ac:dyDescent="0.35">
      <c r="I286" s="49"/>
      <c r="M286" s="49"/>
      <c r="Q286" s="105" t="s">
        <v>429</v>
      </c>
      <c r="R286" s="109">
        <v>1679.93</v>
      </c>
      <c r="S286" s="65"/>
      <c r="U286" s="104">
        <v>43641</v>
      </c>
      <c r="V286" s="49"/>
      <c r="W286" s="49"/>
      <c r="Y286" s="49"/>
      <c r="Z286" s="49"/>
      <c r="AA286" s="49"/>
      <c r="AC286" s="49"/>
      <c r="AD286" s="49"/>
      <c r="AE286" s="49"/>
      <c r="AG286" s="49"/>
      <c r="AH286" s="49"/>
      <c r="AL286" s="49"/>
    </row>
    <row r="287" spans="9:38" ht="15" thickBot="1" x14ac:dyDescent="0.35">
      <c r="I287" s="49"/>
      <c r="M287" s="49"/>
      <c r="Q287" s="105" t="s">
        <v>430</v>
      </c>
      <c r="R287" s="109">
        <v>3820.27</v>
      </c>
      <c r="S287" s="65"/>
      <c r="U287" s="104">
        <v>43641</v>
      </c>
      <c r="V287" s="49"/>
      <c r="W287" s="49"/>
      <c r="Y287" s="49"/>
      <c r="Z287" s="49"/>
      <c r="AA287" s="49"/>
      <c r="AC287" s="49"/>
      <c r="AD287" s="49"/>
      <c r="AE287" s="49"/>
      <c r="AG287" s="49"/>
      <c r="AH287" s="49"/>
      <c r="AL287" s="49"/>
    </row>
    <row r="288" spans="9:38" ht="15" thickBot="1" x14ac:dyDescent="0.35">
      <c r="I288" s="49"/>
      <c r="M288" s="49"/>
      <c r="Q288" s="105" t="s">
        <v>431</v>
      </c>
      <c r="R288" s="109">
        <v>3805.35</v>
      </c>
      <c r="S288" s="65"/>
      <c r="U288" s="104">
        <v>43641</v>
      </c>
      <c r="V288" s="49"/>
      <c r="W288" s="49"/>
      <c r="Y288" s="49"/>
      <c r="Z288" s="49"/>
      <c r="AA288" s="49"/>
      <c r="AC288" s="49"/>
      <c r="AD288" s="49"/>
      <c r="AE288" s="49"/>
      <c r="AG288" s="49"/>
      <c r="AH288" s="49"/>
      <c r="AL288" s="49"/>
    </row>
    <row r="289" spans="9:38" ht="15" thickBot="1" x14ac:dyDescent="0.35">
      <c r="I289" s="49"/>
      <c r="M289" s="49"/>
      <c r="Q289" s="105" t="s">
        <v>432</v>
      </c>
      <c r="R289" s="109">
        <v>5062.1400000000003</v>
      </c>
      <c r="S289" s="65"/>
      <c r="U289" s="104">
        <v>43641</v>
      </c>
      <c r="V289" s="49"/>
      <c r="W289" s="49"/>
      <c r="Y289" s="49"/>
      <c r="Z289" s="49"/>
      <c r="AA289" s="49"/>
      <c r="AC289" s="49"/>
      <c r="AD289" s="49"/>
      <c r="AE289" s="49"/>
      <c r="AG289" s="49"/>
      <c r="AH289" s="49"/>
      <c r="AL289" s="49"/>
    </row>
    <row r="290" spans="9:38" ht="15" thickBot="1" x14ac:dyDescent="0.35">
      <c r="I290" s="49"/>
      <c r="M290" s="49"/>
      <c r="Q290" s="105" t="s">
        <v>433</v>
      </c>
      <c r="R290" s="109">
        <v>4230</v>
      </c>
      <c r="S290" s="66"/>
      <c r="T290" s="65"/>
      <c r="U290" s="104">
        <v>43641</v>
      </c>
      <c r="V290" s="49"/>
      <c r="W290" s="49"/>
      <c r="Y290" s="49"/>
      <c r="Z290" s="49"/>
      <c r="AA290" s="49"/>
      <c r="AC290" s="49"/>
      <c r="AD290" s="49"/>
      <c r="AE290" s="49"/>
      <c r="AG290" s="49"/>
      <c r="AH290" s="49"/>
      <c r="AL290" s="49"/>
    </row>
    <row r="291" spans="9:38" ht="15" thickBot="1" x14ac:dyDescent="0.35">
      <c r="I291" s="49"/>
      <c r="M291" s="49"/>
      <c r="Q291" s="105" t="s">
        <v>434</v>
      </c>
      <c r="R291" s="109">
        <v>28</v>
      </c>
      <c r="U291" s="104">
        <v>43641</v>
      </c>
      <c r="V291" s="49"/>
      <c r="W291" s="49"/>
      <c r="Y291" s="49"/>
      <c r="Z291" s="49"/>
      <c r="AA291" s="49"/>
      <c r="AC291" s="49"/>
      <c r="AD291" s="49"/>
      <c r="AE291" s="49"/>
      <c r="AG291" s="49"/>
      <c r="AH291" s="49"/>
      <c r="AL291" s="49"/>
    </row>
    <row r="292" spans="9:38" ht="15" thickBot="1" x14ac:dyDescent="0.35">
      <c r="I292" s="49"/>
      <c r="M292" s="49"/>
      <c r="Q292" s="105" t="s">
        <v>435</v>
      </c>
      <c r="R292" s="109">
        <v>79.09</v>
      </c>
      <c r="U292" s="104">
        <v>43641</v>
      </c>
      <c r="V292" s="49"/>
      <c r="W292" s="49"/>
      <c r="Y292" s="49"/>
      <c r="Z292" s="49"/>
      <c r="AA292" s="49"/>
      <c r="AC292" s="49"/>
      <c r="AD292" s="49"/>
      <c r="AE292" s="49"/>
      <c r="AG292" s="49"/>
      <c r="AH292" s="49"/>
      <c r="AL292" s="49"/>
    </row>
    <row r="293" spans="9:38" ht="15" thickBot="1" x14ac:dyDescent="0.35">
      <c r="I293" s="49"/>
      <c r="M293" s="49"/>
      <c r="Q293" s="105" t="s">
        <v>436</v>
      </c>
      <c r="R293" s="109">
        <v>320.73</v>
      </c>
      <c r="U293" s="104">
        <v>43641</v>
      </c>
      <c r="V293" s="49"/>
      <c r="W293" s="49"/>
      <c r="Y293" s="49"/>
      <c r="Z293" s="49"/>
      <c r="AA293" s="49"/>
      <c r="AC293" s="49"/>
      <c r="AD293" s="49"/>
      <c r="AE293" s="49"/>
      <c r="AG293" s="49"/>
      <c r="AH293" s="49"/>
      <c r="AL293" s="49"/>
    </row>
    <row r="294" spans="9:38" ht="15" thickBot="1" x14ac:dyDescent="0.35">
      <c r="I294" s="49"/>
      <c r="M294" s="49"/>
      <c r="Q294" s="105" t="s">
        <v>437</v>
      </c>
      <c r="R294" s="109">
        <v>367.37</v>
      </c>
      <c r="U294" s="104">
        <v>43641</v>
      </c>
      <c r="V294" s="49"/>
      <c r="W294" s="49"/>
      <c r="Y294" s="49"/>
      <c r="Z294" s="49"/>
      <c r="AA294" s="49"/>
      <c r="AC294" s="49"/>
      <c r="AD294" s="49"/>
      <c r="AE294" s="49"/>
      <c r="AG294" s="49"/>
      <c r="AH294" s="49"/>
      <c r="AL294" s="49"/>
    </row>
    <row r="295" spans="9:38" ht="15" thickBot="1" x14ac:dyDescent="0.35">
      <c r="I295" s="49"/>
      <c r="M295" s="49"/>
      <c r="Q295" s="105" t="s">
        <v>438</v>
      </c>
      <c r="R295" s="109">
        <v>467.46</v>
      </c>
      <c r="U295" s="104">
        <v>43641</v>
      </c>
      <c r="V295" s="49"/>
      <c r="W295" s="49"/>
      <c r="Y295" s="49"/>
      <c r="Z295" s="49"/>
      <c r="AA295" s="49"/>
      <c r="AC295" s="49"/>
      <c r="AD295" s="49"/>
      <c r="AE295" s="49"/>
      <c r="AG295" s="49"/>
      <c r="AH295" s="49"/>
      <c r="AL295" s="49"/>
    </row>
    <row r="296" spans="9:38" ht="15" thickBot="1" x14ac:dyDescent="0.35">
      <c r="I296" s="49"/>
      <c r="M296" s="49"/>
      <c r="Q296" s="105" t="s">
        <v>439</v>
      </c>
      <c r="R296" s="109">
        <v>2756.04</v>
      </c>
      <c r="U296" s="104">
        <v>43641</v>
      </c>
      <c r="V296" s="49"/>
      <c r="W296" s="49"/>
      <c r="Y296" s="49"/>
      <c r="Z296" s="49"/>
      <c r="AA296" s="49"/>
      <c r="AC296" s="49"/>
      <c r="AD296" s="49"/>
      <c r="AE296" s="49"/>
      <c r="AG296" s="49"/>
      <c r="AH296" s="49"/>
      <c r="AL296" s="49"/>
    </row>
    <row r="297" spans="9:38" ht="15" thickBot="1" x14ac:dyDescent="0.35">
      <c r="I297" s="49"/>
      <c r="M297" s="49"/>
      <c r="Q297" s="105" t="s">
        <v>440</v>
      </c>
      <c r="R297" s="109">
        <v>270.2</v>
      </c>
      <c r="U297" s="104">
        <v>43641</v>
      </c>
      <c r="V297" s="49"/>
      <c r="W297" s="49"/>
      <c r="Y297" s="49"/>
      <c r="Z297" s="49"/>
      <c r="AA297" s="49"/>
      <c r="AC297" s="49"/>
      <c r="AD297" s="49"/>
      <c r="AE297" s="49"/>
      <c r="AG297" s="49"/>
      <c r="AH297" s="49"/>
      <c r="AL297" s="49"/>
    </row>
    <row r="298" spans="9:38" ht="15" thickBot="1" x14ac:dyDescent="0.35">
      <c r="I298" s="49"/>
      <c r="M298" s="49"/>
      <c r="Q298" s="105" t="s">
        <v>441</v>
      </c>
      <c r="R298" s="109">
        <v>2718.69</v>
      </c>
      <c r="U298" s="104">
        <v>43641</v>
      </c>
      <c r="V298" s="49"/>
      <c r="W298" s="49"/>
      <c r="Y298" s="49"/>
      <c r="Z298" s="49"/>
      <c r="AA298" s="49"/>
      <c r="AC298" s="49"/>
      <c r="AD298" s="49"/>
      <c r="AE298" s="49"/>
      <c r="AG298" s="49"/>
      <c r="AH298" s="49"/>
      <c r="AL298" s="49"/>
    </row>
    <row r="299" spans="9:38" ht="15" thickBot="1" x14ac:dyDescent="0.35">
      <c r="I299" s="49"/>
      <c r="M299" s="49"/>
      <c r="Q299" s="105" t="s">
        <v>442</v>
      </c>
      <c r="R299" s="109">
        <v>1840.25</v>
      </c>
      <c r="U299" s="104">
        <v>43641</v>
      </c>
      <c r="V299" s="49"/>
      <c r="W299" s="49"/>
      <c r="Y299" s="49"/>
      <c r="Z299" s="49"/>
      <c r="AA299" s="49"/>
      <c r="AC299" s="49"/>
      <c r="AD299" s="49"/>
      <c r="AE299" s="49"/>
      <c r="AG299" s="49"/>
      <c r="AH299" s="49"/>
      <c r="AL299" s="49"/>
    </row>
    <row r="300" spans="9:38" ht="15" thickBot="1" x14ac:dyDescent="0.35">
      <c r="I300" s="49"/>
      <c r="M300" s="49"/>
      <c r="Q300" s="105" t="s">
        <v>443</v>
      </c>
      <c r="R300" s="109">
        <v>2302.2399999999998</v>
      </c>
      <c r="U300" s="104">
        <v>43641</v>
      </c>
      <c r="V300" s="49"/>
      <c r="W300" s="49"/>
      <c r="Y300" s="49"/>
      <c r="Z300" s="49"/>
      <c r="AA300" s="49"/>
      <c r="AC300" s="49"/>
      <c r="AD300" s="49"/>
      <c r="AE300" s="49"/>
      <c r="AG300" s="49"/>
      <c r="AH300" s="49"/>
      <c r="AL300" s="49"/>
    </row>
    <row r="301" spans="9:38" ht="15" thickBot="1" x14ac:dyDescent="0.35">
      <c r="I301" s="49"/>
      <c r="M301" s="49"/>
      <c r="Q301" s="105" t="s">
        <v>444</v>
      </c>
      <c r="R301" s="109">
        <v>3982.79</v>
      </c>
      <c r="U301" s="104">
        <v>43641</v>
      </c>
      <c r="V301" s="49"/>
      <c r="W301" s="49"/>
      <c r="Y301" s="49"/>
      <c r="Z301" s="49"/>
      <c r="AA301" s="49"/>
      <c r="AC301" s="49"/>
      <c r="AD301" s="49"/>
      <c r="AE301" s="49"/>
      <c r="AG301" s="49"/>
      <c r="AH301" s="49"/>
      <c r="AL301" s="49"/>
    </row>
    <row r="302" spans="9:38" ht="15" thickBot="1" x14ac:dyDescent="0.35">
      <c r="I302" s="49"/>
      <c r="M302" s="49"/>
      <c r="Q302" s="105" t="s">
        <v>445</v>
      </c>
      <c r="R302" s="109">
        <v>822.72</v>
      </c>
      <c r="U302" s="104">
        <v>43641</v>
      </c>
      <c r="V302" s="49"/>
      <c r="W302" s="49"/>
      <c r="Y302" s="49"/>
      <c r="Z302" s="49"/>
      <c r="AA302" s="49"/>
      <c r="AC302" s="49"/>
      <c r="AD302" s="49"/>
      <c r="AE302" s="49"/>
      <c r="AG302" s="49"/>
      <c r="AH302" s="49"/>
      <c r="AL302" s="49"/>
    </row>
    <row r="303" spans="9:38" ht="15" thickBot="1" x14ac:dyDescent="0.35">
      <c r="I303" s="49"/>
      <c r="M303" s="49"/>
      <c r="Q303" s="105" t="s">
        <v>446</v>
      </c>
      <c r="R303" s="109">
        <v>1829.77</v>
      </c>
      <c r="U303" s="104">
        <v>43641</v>
      </c>
      <c r="V303" s="49"/>
      <c r="W303" s="49"/>
      <c r="Y303" s="49"/>
      <c r="Z303" s="49"/>
      <c r="AA303" s="49"/>
      <c r="AC303" s="49"/>
      <c r="AD303" s="49"/>
      <c r="AE303" s="49"/>
      <c r="AG303" s="49"/>
      <c r="AH303" s="49"/>
      <c r="AL303" s="49"/>
    </row>
    <row r="304" spans="9:38" ht="15" thickBot="1" x14ac:dyDescent="0.35">
      <c r="I304" s="49"/>
      <c r="M304" s="49"/>
      <c r="Q304" s="105" t="s">
        <v>447</v>
      </c>
      <c r="R304" s="109">
        <v>931.24</v>
      </c>
      <c r="U304" s="104">
        <v>43641</v>
      </c>
      <c r="V304" s="49"/>
      <c r="W304" s="49"/>
      <c r="Y304" s="49"/>
      <c r="Z304" s="49"/>
      <c r="AA304" s="49"/>
      <c r="AC304" s="49"/>
      <c r="AD304" s="49"/>
      <c r="AE304" s="49"/>
      <c r="AG304" s="49"/>
      <c r="AH304" s="49"/>
      <c r="AL304" s="49"/>
    </row>
    <row r="305" spans="9:38" ht="15" thickBot="1" x14ac:dyDescent="0.35">
      <c r="I305" s="49"/>
      <c r="M305" s="49"/>
      <c r="Q305" s="105" t="s">
        <v>448</v>
      </c>
      <c r="R305" s="109">
        <v>2166.85</v>
      </c>
      <c r="U305" s="104">
        <v>43641</v>
      </c>
      <c r="V305" s="49"/>
      <c r="W305" s="49"/>
      <c r="Y305" s="49"/>
      <c r="Z305" s="49"/>
      <c r="AA305" s="49"/>
      <c r="AC305" s="49"/>
      <c r="AD305" s="49"/>
      <c r="AE305" s="49"/>
      <c r="AG305" s="49"/>
      <c r="AH305" s="49"/>
      <c r="AL305" s="49"/>
    </row>
    <row r="306" spans="9:38" ht="15" thickBot="1" x14ac:dyDescent="0.35">
      <c r="I306" s="49"/>
      <c r="M306" s="49"/>
      <c r="Q306" s="105" t="s">
        <v>449</v>
      </c>
      <c r="R306" s="109">
        <v>8244.59</v>
      </c>
      <c r="U306" s="104">
        <v>43641</v>
      </c>
      <c r="V306" s="49"/>
      <c r="W306" s="49"/>
      <c r="Y306" s="49"/>
      <c r="Z306" s="49"/>
      <c r="AA306" s="49"/>
      <c r="AC306" s="49"/>
      <c r="AD306" s="49"/>
      <c r="AE306" s="49"/>
      <c r="AG306" s="49"/>
      <c r="AH306" s="49"/>
      <c r="AL306" s="49"/>
    </row>
    <row r="307" spans="9:38" ht="15" thickBot="1" x14ac:dyDescent="0.35">
      <c r="I307" s="49"/>
      <c r="M307" s="49"/>
      <c r="Q307" s="105" t="s">
        <v>450</v>
      </c>
      <c r="R307" s="109">
        <v>1058.5</v>
      </c>
      <c r="U307" s="104">
        <v>43641</v>
      </c>
      <c r="V307" s="49"/>
      <c r="W307" s="49"/>
      <c r="Y307" s="49"/>
      <c r="Z307" s="49"/>
      <c r="AA307" s="49"/>
      <c r="AC307" s="49"/>
      <c r="AD307" s="49"/>
      <c r="AE307" s="49"/>
      <c r="AG307" s="49"/>
      <c r="AH307" s="49"/>
      <c r="AL307" s="49"/>
    </row>
    <row r="308" spans="9:38" ht="15" thickBot="1" x14ac:dyDescent="0.35">
      <c r="I308" s="49"/>
      <c r="M308" s="49"/>
      <c r="Q308" s="105" t="s">
        <v>451</v>
      </c>
      <c r="R308" s="109">
        <v>289.64999999999998</v>
      </c>
      <c r="U308" s="104">
        <v>43641</v>
      </c>
      <c r="V308" s="49"/>
      <c r="W308" s="49"/>
      <c r="Y308" s="49"/>
      <c r="Z308" s="49"/>
      <c r="AA308" s="49"/>
      <c r="AC308" s="49"/>
      <c r="AD308" s="49"/>
      <c r="AE308" s="49"/>
      <c r="AG308" s="49"/>
      <c r="AH308" s="49"/>
      <c r="AL308" s="49"/>
    </row>
    <row r="309" spans="9:38" ht="15" thickBot="1" x14ac:dyDescent="0.35">
      <c r="I309" s="49"/>
      <c r="M309" s="49"/>
      <c r="Q309" s="105" t="s">
        <v>452</v>
      </c>
      <c r="R309" s="109">
        <v>855.69</v>
      </c>
      <c r="U309" s="104">
        <v>43641</v>
      </c>
      <c r="V309" s="49"/>
      <c r="W309" s="49"/>
      <c r="Y309" s="49"/>
      <c r="Z309" s="49"/>
      <c r="AA309" s="49"/>
      <c r="AC309" s="49"/>
      <c r="AD309" s="49"/>
      <c r="AE309" s="49"/>
      <c r="AG309" s="49"/>
      <c r="AH309" s="49"/>
      <c r="AL309" s="49"/>
    </row>
    <row r="310" spans="9:38" ht="15" thickBot="1" x14ac:dyDescent="0.35">
      <c r="I310" s="49"/>
      <c r="M310" s="49"/>
      <c r="Q310" s="105" t="s">
        <v>453</v>
      </c>
      <c r="R310" s="109">
        <v>2452.98</v>
      </c>
      <c r="U310" s="104">
        <v>43641</v>
      </c>
      <c r="V310" s="49"/>
      <c r="W310" s="49"/>
      <c r="Y310" s="49"/>
      <c r="Z310" s="49"/>
      <c r="AA310" s="49"/>
      <c r="AC310" s="49"/>
      <c r="AD310" s="49"/>
      <c r="AE310" s="49"/>
      <c r="AG310" s="49"/>
      <c r="AH310" s="49"/>
      <c r="AL310" s="49"/>
    </row>
    <row r="311" spans="9:38" ht="15" thickBot="1" x14ac:dyDescent="0.35">
      <c r="I311" s="49"/>
      <c r="M311" s="49"/>
      <c r="Q311" s="105" t="s">
        <v>454</v>
      </c>
      <c r="R311" s="109">
        <v>2.99</v>
      </c>
      <c r="U311" s="104">
        <v>43641</v>
      </c>
      <c r="V311" s="49"/>
      <c r="W311" s="49"/>
      <c r="Y311" s="49"/>
      <c r="Z311" s="49"/>
      <c r="AA311" s="49"/>
      <c r="AC311" s="49"/>
      <c r="AD311" s="49"/>
      <c r="AE311" s="49"/>
      <c r="AG311" s="49"/>
      <c r="AH311" s="49"/>
      <c r="AL311" s="49"/>
    </row>
    <row r="312" spans="9:38" ht="15" thickBot="1" x14ac:dyDescent="0.35">
      <c r="I312" s="49"/>
      <c r="M312" s="49"/>
      <c r="Q312" s="105" t="s">
        <v>455</v>
      </c>
      <c r="R312" s="109">
        <v>163.38999999999999</v>
      </c>
      <c r="U312" s="104">
        <v>43641</v>
      </c>
      <c r="V312" s="49"/>
      <c r="W312" s="49"/>
      <c r="Y312" s="49"/>
      <c r="Z312" s="49"/>
      <c r="AA312" s="49"/>
      <c r="AC312" s="49"/>
      <c r="AD312" s="49"/>
      <c r="AE312" s="49"/>
      <c r="AG312" s="49"/>
      <c r="AH312" s="49"/>
      <c r="AL312" s="49"/>
    </row>
    <row r="313" spans="9:38" ht="15" thickBot="1" x14ac:dyDescent="0.35">
      <c r="I313" s="49"/>
      <c r="M313" s="49"/>
      <c r="Q313" s="105" t="s">
        <v>456</v>
      </c>
      <c r="R313" s="109">
        <v>3787.51</v>
      </c>
      <c r="U313" s="104">
        <v>43641</v>
      </c>
      <c r="V313" s="49"/>
      <c r="W313" s="49"/>
      <c r="Y313" s="49"/>
      <c r="Z313" s="49"/>
      <c r="AA313" s="49"/>
      <c r="AC313" s="49"/>
      <c r="AD313" s="49"/>
      <c r="AE313" s="49"/>
      <c r="AG313" s="49"/>
      <c r="AH313" s="49"/>
      <c r="AL313" s="49"/>
    </row>
    <row r="314" spans="9:38" ht="15" thickBot="1" x14ac:dyDescent="0.35">
      <c r="I314" s="49"/>
      <c r="M314" s="49"/>
      <c r="Q314" s="105" t="s">
        <v>457</v>
      </c>
      <c r="R314" s="109">
        <v>364.35</v>
      </c>
      <c r="U314" s="104">
        <v>43641</v>
      </c>
      <c r="V314" s="49"/>
      <c r="W314" s="49"/>
      <c r="Y314" s="49"/>
      <c r="Z314" s="49"/>
      <c r="AA314" s="49"/>
      <c r="AC314" s="49"/>
      <c r="AD314" s="49"/>
      <c r="AE314" s="49"/>
      <c r="AG314" s="49"/>
      <c r="AH314" s="49"/>
      <c r="AL314" s="49"/>
    </row>
    <row r="315" spans="9:38" ht="15" thickBot="1" x14ac:dyDescent="0.35">
      <c r="I315" s="49"/>
      <c r="M315" s="49"/>
      <c r="Q315" s="105" t="s">
        <v>458</v>
      </c>
      <c r="R315" s="109">
        <v>1879.98</v>
      </c>
      <c r="U315" s="104">
        <v>43641</v>
      </c>
      <c r="V315" s="49"/>
      <c r="W315" s="49"/>
      <c r="Y315" s="49"/>
      <c r="Z315" s="49"/>
      <c r="AA315" s="49"/>
      <c r="AC315" s="49"/>
      <c r="AD315" s="49"/>
      <c r="AE315" s="49"/>
      <c r="AG315" s="49"/>
      <c r="AH315" s="49"/>
      <c r="AL315" s="49"/>
    </row>
    <row r="316" spans="9:38" ht="15" thickBot="1" x14ac:dyDescent="0.35">
      <c r="I316" s="49"/>
      <c r="M316" s="49"/>
      <c r="Q316" s="105" t="s">
        <v>459</v>
      </c>
      <c r="R316" s="109">
        <v>477.42</v>
      </c>
      <c r="U316" s="104">
        <v>43641</v>
      </c>
      <c r="V316" s="49"/>
      <c r="W316" s="49"/>
      <c r="Y316" s="49"/>
      <c r="Z316" s="49"/>
      <c r="AA316" s="49"/>
      <c r="AC316" s="49"/>
      <c r="AD316" s="49"/>
      <c r="AE316" s="49"/>
      <c r="AG316" s="49"/>
      <c r="AH316" s="49"/>
      <c r="AL316" s="49"/>
    </row>
    <row r="317" spans="9:38" ht="15" thickBot="1" x14ac:dyDescent="0.35">
      <c r="I317" s="49"/>
      <c r="M317" s="49"/>
      <c r="Q317" s="105" t="s">
        <v>460</v>
      </c>
      <c r="R317" s="109">
        <v>359.81</v>
      </c>
      <c r="U317" s="104">
        <v>43641</v>
      </c>
      <c r="V317" s="49"/>
      <c r="W317" s="49"/>
      <c r="Y317" s="49"/>
      <c r="Z317" s="49"/>
      <c r="AA317" s="49"/>
      <c r="AC317" s="49"/>
      <c r="AD317" s="49"/>
      <c r="AE317" s="49"/>
      <c r="AG317" s="49"/>
      <c r="AH317" s="49"/>
      <c r="AL317" s="49"/>
    </row>
    <row r="318" spans="9:38" ht="15" thickBot="1" x14ac:dyDescent="0.35">
      <c r="I318" s="49"/>
      <c r="M318" s="49"/>
      <c r="Q318" s="105" t="s">
        <v>461</v>
      </c>
      <c r="R318" s="109">
        <v>345.82</v>
      </c>
      <c r="U318" s="104">
        <v>43641</v>
      </c>
      <c r="V318" s="49"/>
      <c r="W318" s="49"/>
      <c r="Y318" s="49"/>
      <c r="Z318" s="49"/>
      <c r="AA318" s="49"/>
      <c r="AC318" s="49"/>
      <c r="AD318" s="49"/>
      <c r="AE318" s="49"/>
      <c r="AG318" s="49"/>
      <c r="AH318" s="49"/>
      <c r="AL318" s="49"/>
    </row>
    <row r="319" spans="9:38" ht="15" thickBot="1" x14ac:dyDescent="0.35">
      <c r="I319" s="49"/>
      <c r="M319" s="49"/>
      <c r="Q319" s="105" t="s">
        <v>462</v>
      </c>
      <c r="R319" s="109">
        <v>55</v>
      </c>
      <c r="U319" s="104">
        <v>43641</v>
      </c>
      <c r="V319" s="49"/>
      <c r="W319" s="49"/>
      <c r="Y319" s="49"/>
      <c r="Z319" s="49"/>
      <c r="AA319" s="49"/>
      <c r="AC319" s="49"/>
      <c r="AD319" s="49"/>
      <c r="AE319" s="49"/>
      <c r="AG319" s="49"/>
      <c r="AH319" s="49"/>
      <c r="AL319" s="49"/>
    </row>
    <row r="320" spans="9:38" ht="15" thickBot="1" x14ac:dyDescent="0.35">
      <c r="I320" s="49"/>
      <c r="M320" s="49"/>
      <c r="Q320" s="105" t="s">
        <v>463</v>
      </c>
      <c r="R320" s="109">
        <v>362.29</v>
      </c>
      <c r="U320" s="104">
        <v>43641</v>
      </c>
      <c r="V320" s="49"/>
      <c r="W320" s="49"/>
      <c r="Y320" s="49"/>
      <c r="Z320" s="49"/>
      <c r="AA320" s="49"/>
      <c r="AC320" s="49"/>
      <c r="AD320" s="49"/>
      <c r="AE320" s="49"/>
      <c r="AG320" s="49"/>
      <c r="AH320" s="49"/>
      <c r="AL320" s="49"/>
    </row>
    <row r="321" spans="9:38" ht="15" thickBot="1" x14ac:dyDescent="0.35">
      <c r="I321" s="49"/>
      <c r="M321" s="49"/>
      <c r="Q321" s="105" t="s">
        <v>464</v>
      </c>
      <c r="R321" s="109">
        <v>335.95</v>
      </c>
      <c r="U321" s="104">
        <v>43641</v>
      </c>
      <c r="V321" s="49"/>
      <c r="W321" s="49"/>
      <c r="Y321" s="49"/>
      <c r="Z321" s="49"/>
      <c r="AA321" s="49"/>
      <c r="AC321" s="49"/>
      <c r="AD321" s="49"/>
      <c r="AE321" s="49"/>
      <c r="AG321" s="49"/>
      <c r="AH321" s="49"/>
      <c r="AL321" s="49"/>
    </row>
    <row r="322" spans="9:38" ht="15" thickBot="1" x14ac:dyDescent="0.35">
      <c r="I322" s="49"/>
      <c r="M322" s="49"/>
      <c r="Q322" s="105" t="s">
        <v>465</v>
      </c>
      <c r="R322" s="109">
        <v>1485.07</v>
      </c>
      <c r="U322" s="104">
        <v>43641</v>
      </c>
      <c r="V322" s="49"/>
      <c r="W322" s="49"/>
      <c r="Y322" s="49"/>
      <c r="Z322" s="49"/>
      <c r="AA322" s="49"/>
      <c r="AC322" s="49"/>
      <c r="AD322" s="49"/>
      <c r="AE322" s="49"/>
      <c r="AG322" s="49"/>
      <c r="AH322" s="49"/>
      <c r="AL322" s="49"/>
    </row>
    <row r="323" spans="9:38" ht="15" thickBot="1" x14ac:dyDescent="0.35">
      <c r="I323" s="49"/>
      <c r="M323" s="49"/>
      <c r="Q323" s="105" t="s">
        <v>466</v>
      </c>
      <c r="R323" s="109">
        <v>414.94</v>
      </c>
      <c r="U323" s="104">
        <v>43641</v>
      </c>
      <c r="V323" s="49"/>
      <c r="W323" s="49"/>
      <c r="Y323" s="49"/>
      <c r="Z323" s="49"/>
      <c r="AA323" s="49"/>
      <c r="AC323" s="49"/>
      <c r="AD323" s="49"/>
      <c r="AE323" s="49"/>
      <c r="AG323" s="49"/>
      <c r="AH323" s="49"/>
      <c r="AL323" s="49"/>
    </row>
    <row r="324" spans="9:38" ht="15" thickBot="1" x14ac:dyDescent="0.35">
      <c r="I324" s="49"/>
      <c r="M324" s="49"/>
      <c r="Q324" s="105" t="s">
        <v>467</v>
      </c>
      <c r="R324" s="109">
        <v>173.14</v>
      </c>
      <c r="U324" s="104">
        <v>43641</v>
      </c>
      <c r="V324" s="49"/>
      <c r="W324" s="49"/>
      <c r="Y324" s="49"/>
      <c r="Z324" s="49"/>
      <c r="AA324" s="49"/>
      <c r="AC324" s="49"/>
      <c r="AD324" s="49"/>
      <c r="AE324" s="49"/>
      <c r="AG324" s="49"/>
      <c r="AH324" s="49"/>
      <c r="AL324" s="49"/>
    </row>
    <row r="325" spans="9:38" x14ac:dyDescent="0.3">
      <c r="I325" s="49"/>
      <c r="M325" s="49"/>
      <c r="Q325" s="112" t="s">
        <v>469</v>
      </c>
      <c r="R325" s="66">
        <v>711</v>
      </c>
      <c r="U325" s="49">
        <v>43646</v>
      </c>
      <c r="V325" s="49"/>
      <c r="W325" s="49"/>
      <c r="Y325" s="49"/>
      <c r="Z325" s="49"/>
      <c r="AA325" s="49"/>
      <c r="AC325" s="49"/>
      <c r="AD325" s="49"/>
      <c r="AE325" s="49"/>
      <c r="AG325" s="49"/>
      <c r="AH325" s="49"/>
      <c r="AL325" s="49"/>
    </row>
    <row r="326" spans="9:38" x14ac:dyDescent="0.3">
      <c r="I326" s="49"/>
      <c r="M326" s="49"/>
      <c r="Q326" s="112" t="s">
        <v>470</v>
      </c>
      <c r="R326" s="66">
        <v>517</v>
      </c>
      <c r="U326" s="49">
        <v>43677</v>
      </c>
      <c r="V326" s="49"/>
      <c r="W326" s="49"/>
      <c r="Y326" s="49"/>
      <c r="Z326" s="49"/>
      <c r="AA326" s="49"/>
      <c r="AC326" s="49"/>
      <c r="AD326" s="49"/>
      <c r="AE326" s="49"/>
      <c r="AG326" s="49"/>
      <c r="AH326" s="49"/>
      <c r="AL326" s="49"/>
    </row>
    <row r="327" spans="9:38" x14ac:dyDescent="0.3">
      <c r="I327" s="49"/>
      <c r="M327" s="49"/>
      <c r="Q327" s="114" t="s">
        <v>474</v>
      </c>
      <c r="R327" s="118">
        <v>621.74</v>
      </c>
      <c r="U327" s="49">
        <v>43693</v>
      </c>
      <c r="V327" s="49"/>
      <c r="W327" s="49"/>
      <c r="Y327" s="49"/>
      <c r="Z327" s="49"/>
      <c r="AA327" s="49"/>
      <c r="AC327" s="49"/>
      <c r="AD327" s="49"/>
      <c r="AE327" s="49"/>
      <c r="AG327" s="49"/>
      <c r="AH327" s="49"/>
      <c r="AL327" s="49"/>
    </row>
    <row r="328" spans="9:38" x14ac:dyDescent="0.3">
      <c r="I328" s="49"/>
      <c r="M328" s="49"/>
      <c r="Q328" s="114" t="s">
        <v>475</v>
      </c>
      <c r="R328" s="118">
        <v>3351.16</v>
      </c>
      <c r="U328" s="49">
        <v>43693</v>
      </c>
      <c r="V328" s="49"/>
      <c r="W328" s="49"/>
      <c r="Y328" s="49"/>
      <c r="Z328" s="49"/>
      <c r="AA328" s="49"/>
      <c r="AC328" s="49"/>
      <c r="AD328" s="49"/>
      <c r="AE328" s="49"/>
      <c r="AG328" s="49"/>
      <c r="AH328" s="49"/>
      <c r="AL328" s="49"/>
    </row>
    <row r="329" spans="9:38" x14ac:dyDescent="0.3">
      <c r="I329" s="49"/>
      <c r="M329" s="49"/>
      <c r="Q329" s="114" t="s">
        <v>476</v>
      </c>
      <c r="R329" s="118">
        <v>217.53</v>
      </c>
      <c r="U329" s="49">
        <v>43693</v>
      </c>
      <c r="V329" s="49"/>
      <c r="W329" s="49"/>
      <c r="Y329" s="49"/>
      <c r="Z329" s="49"/>
      <c r="AA329" s="49"/>
      <c r="AC329" s="49"/>
      <c r="AD329" s="49"/>
      <c r="AE329" s="49"/>
      <c r="AG329" s="49"/>
      <c r="AH329" s="49"/>
      <c r="AL329" s="49"/>
    </row>
    <row r="330" spans="9:38" x14ac:dyDescent="0.3">
      <c r="I330" s="49"/>
      <c r="M330" s="49"/>
      <c r="Q330" s="114" t="s">
        <v>477</v>
      </c>
      <c r="R330" s="118">
        <v>6636.55</v>
      </c>
      <c r="U330" s="49">
        <v>43693</v>
      </c>
      <c r="V330" s="49"/>
      <c r="W330" s="49"/>
      <c r="Y330" s="49"/>
      <c r="Z330" s="49"/>
      <c r="AA330" s="49"/>
      <c r="AC330" s="49"/>
      <c r="AD330" s="49"/>
      <c r="AE330" s="49"/>
      <c r="AG330" s="49"/>
      <c r="AH330" s="49"/>
      <c r="AL330" s="49"/>
    </row>
    <row r="331" spans="9:38" x14ac:dyDescent="0.3">
      <c r="I331" s="49"/>
      <c r="M331" s="49"/>
      <c r="Q331" s="114" t="s">
        <v>478</v>
      </c>
      <c r="R331" s="118">
        <v>1113.58</v>
      </c>
      <c r="U331" s="49">
        <v>43693</v>
      </c>
      <c r="V331" s="49"/>
      <c r="W331" s="49"/>
      <c r="Y331" s="49"/>
      <c r="Z331" s="49"/>
      <c r="AA331" s="49"/>
      <c r="AC331" s="49"/>
      <c r="AD331" s="49"/>
      <c r="AE331" s="49"/>
      <c r="AG331" s="49"/>
      <c r="AH331" s="49"/>
      <c r="AL331" s="49"/>
    </row>
    <row r="332" spans="9:38" x14ac:dyDescent="0.3">
      <c r="I332" s="49"/>
      <c r="M332" s="49"/>
      <c r="Q332" s="114" t="s">
        <v>479</v>
      </c>
      <c r="R332" s="118">
        <v>4154.4399999999996</v>
      </c>
      <c r="U332" s="49">
        <v>43693</v>
      </c>
      <c r="V332" s="49"/>
      <c r="W332" s="49"/>
      <c r="Y332" s="49"/>
      <c r="Z332" s="49"/>
      <c r="AA332" s="49"/>
      <c r="AC332" s="49"/>
      <c r="AD332" s="49"/>
      <c r="AE332" s="49"/>
      <c r="AG332" s="49"/>
      <c r="AH332" s="49"/>
      <c r="AL332" s="49"/>
    </row>
    <row r="333" spans="9:38" x14ac:dyDescent="0.3">
      <c r="I333" s="49"/>
      <c r="M333" s="49"/>
      <c r="Q333" s="114" t="s">
        <v>480</v>
      </c>
      <c r="R333" s="118">
        <v>94.95</v>
      </c>
      <c r="U333" s="49">
        <v>43693</v>
      </c>
      <c r="V333" s="49"/>
      <c r="W333" s="49"/>
      <c r="Y333" s="49"/>
      <c r="Z333" s="49"/>
      <c r="AA333" s="49"/>
      <c r="AC333" s="49"/>
      <c r="AD333" s="49"/>
      <c r="AE333" s="49"/>
      <c r="AG333" s="49"/>
      <c r="AH333" s="49"/>
      <c r="AL333" s="49"/>
    </row>
    <row r="334" spans="9:38" x14ac:dyDescent="0.3">
      <c r="I334" s="49"/>
      <c r="M334" s="49"/>
      <c r="Q334" s="114" t="s">
        <v>481</v>
      </c>
      <c r="R334" s="118">
        <v>2039.64</v>
      </c>
      <c r="U334" s="49">
        <v>43693</v>
      </c>
      <c r="V334" s="49"/>
      <c r="W334" s="49"/>
      <c r="Y334" s="49"/>
      <c r="Z334" s="49"/>
      <c r="AA334" s="49"/>
      <c r="AC334" s="49"/>
      <c r="AD334" s="49"/>
      <c r="AE334" s="49"/>
      <c r="AG334" s="49"/>
      <c r="AH334" s="49"/>
      <c r="AL334" s="49"/>
    </row>
    <row r="335" spans="9:38" x14ac:dyDescent="0.3">
      <c r="I335" s="49"/>
      <c r="M335" s="49"/>
      <c r="Q335" s="114" t="s">
        <v>482</v>
      </c>
      <c r="R335" s="118">
        <v>3179.54</v>
      </c>
      <c r="U335" s="49">
        <v>43693</v>
      </c>
      <c r="V335" s="49"/>
      <c r="W335" s="49"/>
      <c r="Y335" s="49"/>
      <c r="Z335" s="49"/>
      <c r="AA335" s="49"/>
      <c r="AC335" s="49"/>
      <c r="AD335" s="49"/>
      <c r="AE335" s="49"/>
      <c r="AG335" s="49"/>
      <c r="AH335" s="49"/>
      <c r="AL335" s="49"/>
    </row>
    <row r="336" spans="9:38" x14ac:dyDescent="0.3">
      <c r="I336" s="49"/>
      <c r="M336" s="49"/>
      <c r="Q336" s="114" t="s">
        <v>483</v>
      </c>
      <c r="R336" s="118">
        <v>247</v>
      </c>
      <c r="U336" s="49">
        <v>43693</v>
      </c>
      <c r="V336" s="49"/>
      <c r="W336" s="49"/>
      <c r="Y336" s="49"/>
      <c r="Z336" s="49"/>
      <c r="AA336" s="49"/>
      <c r="AC336" s="49"/>
      <c r="AD336" s="49"/>
      <c r="AE336" s="49"/>
      <c r="AG336" s="49"/>
      <c r="AH336" s="49"/>
      <c r="AL336" s="49"/>
    </row>
    <row r="337" spans="9:38" x14ac:dyDescent="0.3">
      <c r="I337" s="49"/>
      <c r="M337" s="49"/>
      <c r="Q337" s="115" t="s">
        <v>484</v>
      </c>
      <c r="R337" s="118">
        <v>341.82</v>
      </c>
      <c r="U337" s="49">
        <v>43700</v>
      </c>
      <c r="V337" s="49"/>
      <c r="W337" s="49"/>
      <c r="Y337" s="49"/>
      <c r="Z337" s="49"/>
      <c r="AA337" s="49"/>
      <c r="AC337" s="49"/>
      <c r="AD337" s="49"/>
      <c r="AE337" s="49"/>
      <c r="AG337" s="49"/>
      <c r="AH337" s="49"/>
      <c r="AL337" s="49"/>
    </row>
    <row r="338" spans="9:38" x14ac:dyDescent="0.3">
      <c r="I338" s="49"/>
      <c r="M338" s="49"/>
      <c r="Q338" s="115" t="s">
        <v>485</v>
      </c>
      <c r="R338" s="118">
        <v>1240.27</v>
      </c>
      <c r="U338" s="49">
        <v>43700</v>
      </c>
      <c r="V338" s="49"/>
      <c r="W338" s="49"/>
      <c r="Y338" s="49"/>
      <c r="Z338" s="49"/>
      <c r="AA338" s="49"/>
      <c r="AC338" s="49"/>
      <c r="AD338" s="49"/>
      <c r="AE338" s="49"/>
      <c r="AG338" s="49"/>
      <c r="AH338" s="49"/>
      <c r="AL338" s="49"/>
    </row>
    <row r="339" spans="9:38" x14ac:dyDescent="0.3">
      <c r="I339" s="49"/>
      <c r="M339" s="49"/>
      <c r="Q339" s="115" t="s">
        <v>486</v>
      </c>
      <c r="R339" s="118">
        <v>5244.89</v>
      </c>
      <c r="U339" s="49">
        <v>43700</v>
      </c>
      <c r="V339" s="49"/>
      <c r="W339" s="49"/>
      <c r="Y339" s="49"/>
      <c r="Z339" s="49"/>
      <c r="AA339" s="49"/>
      <c r="AC339" s="49"/>
      <c r="AD339" s="49"/>
      <c r="AE339" s="49"/>
      <c r="AG339" s="49"/>
      <c r="AH339" s="49"/>
      <c r="AL339" s="49"/>
    </row>
    <row r="340" spans="9:38" x14ac:dyDescent="0.3">
      <c r="I340" s="49"/>
      <c r="M340" s="49"/>
      <c r="Q340" s="115" t="s">
        <v>487</v>
      </c>
      <c r="R340" s="118">
        <v>28</v>
      </c>
      <c r="U340" s="49">
        <v>43700</v>
      </c>
      <c r="V340" s="49"/>
      <c r="W340" s="49"/>
      <c r="Y340" s="49"/>
      <c r="Z340" s="49"/>
      <c r="AA340" s="49"/>
      <c r="AC340" s="49"/>
      <c r="AD340" s="49"/>
      <c r="AE340" s="49"/>
      <c r="AG340" s="49"/>
      <c r="AH340" s="49"/>
      <c r="AL340" s="49"/>
    </row>
    <row r="341" spans="9:38" x14ac:dyDescent="0.3">
      <c r="I341" s="49"/>
      <c r="M341" s="49"/>
      <c r="Q341" s="115" t="s">
        <v>488</v>
      </c>
      <c r="R341" s="118">
        <v>3140.02</v>
      </c>
      <c r="U341" s="49">
        <v>43700</v>
      </c>
      <c r="V341" s="49"/>
      <c r="W341" s="49"/>
      <c r="Y341" s="49"/>
      <c r="Z341" s="49"/>
      <c r="AA341" s="49"/>
      <c r="AC341" s="49"/>
      <c r="AD341" s="49"/>
      <c r="AE341" s="49"/>
      <c r="AG341" s="49"/>
      <c r="AH341" s="49"/>
      <c r="AL341" s="49"/>
    </row>
    <row r="342" spans="9:38" x14ac:dyDescent="0.3">
      <c r="I342" s="49"/>
      <c r="M342" s="49"/>
      <c r="Q342" s="115" t="s">
        <v>489</v>
      </c>
      <c r="R342" s="118">
        <v>2924.69</v>
      </c>
      <c r="U342" s="49">
        <v>43700</v>
      </c>
      <c r="V342" s="49"/>
      <c r="W342" s="49"/>
      <c r="Y342" s="49"/>
      <c r="Z342" s="49"/>
      <c r="AA342" s="49"/>
      <c r="AC342" s="49"/>
      <c r="AD342" s="49"/>
      <c r="AE342" s="49"/>
      <c r="AG342" s="49"/>
      <c r="AH342" s="49"/>
      <c r="AL342" s="49"/>
    </row>
    <row r="343" spans="9:38" x14ac:dyDescent="0.3">
      <c r="I343" s="49"/>
      <c r="M343" s="49"/>
      <c r="Q343" s="115" t="s">
        <v>490</v>
      </c>
      <c r="R343" s="118">
        <v>424.81</v>
      </c>
      <c r="U343" s="49">
        <v>43700</v>
      </c>
      <c r="V343" s="49"/>
      <c r="W343" s="49"/>
      <c r="Y343" s="49"/>
      <c r="Z343" s="49"/>
      <c r="AA343" s="49"/>
      <c r="AC343" s="49"/>
      <c r="AD343" s="49"/>
      <c r="AE343" s="49"/>
      <c r="AG343" s="49"/>
      <c r="AH343" s="49"/>
      <c r="AL343" s="49"/>
    </row>
    <row r="344" spans="9:38" x14ac:dyDescent="0.3">
      <c r="I344" s="49"/>
      <c r="M344" s="49"/>
      <c r="Q344" s="115" t="s">
        <v>491</v>
      </c>
      <c r="R344" s="118">
        <v>1608.65</v>
      </c>
      <c r="U344" s="49">
        <v>43700</v>
      </c>
      <c r="V344" s="49"/>
      <c r="W344" s="49"/>
      <c r="Y344" s="49"/>
      <c r="Z344" s="49"/>
      <c r="AA344" s="49"/>
      <c r="AC344" s="49"/>
      <c r="AD344" s="49"/>
      <c r="AE344" s="49"/>
      <c r="AG344" s="49"/>
      <c r="AH344" s="49"/>
      <c r="AL344" s="49"/>
    </row>
    <row r="345" spans="9:38" x14ac:dyDescent="0.3">
      <c r="I345" s="49"/>
      <c r="M345" s="49"/>
      <c r="Q345" s="115" t="s">
        <v>492</v>
      </c>
      <c r="R345" s="118">
        <v>77.989999999999995</v>
      </c>
      <c r="U345" s="49">
        <v>43700</v>
      </c>
      <c r="V345" s="49"/>
      <c r="W345" s="49"/>
      <c r="Y345" s="49"/>
      <c r="Z345" s="49"/>
      <c r="AA345" s="49"/>
      <c r="AC345" s="49"/>
      <c r="AD345" s="49"/>
      <c r="AE345" s="49"/>
      <c r="AG345" s="49"/>
      <c r="AH345" s="49"/>
      <c r="AL345" s="49"/>
    </row>
    <row r="346" spans="9:38" x14ac:dyDescent="0.3">
      <c r="I346" s="49"/>
      <c r="M346" s="49"/>
      <c r="Q346" s="115" t="s">
        <v>493</v>
      </c>
      <c r="R346" s="118">
        <v>2167.6999999999998</v>
      </c>
      <c r="U346" s="49">
        <v>43700</v>
      </c>
      <c r="V346" s="49"/>
      <c r="W346" s="49"/>
      <c r="Y346" s="49"/>
      <c r="Z346" s="49"/>
      <c r="AA346" s="49"/>
      <c r="AC346" s="49"/>
      <c r="AD346" s="49"/>
      <c r="AE346" s="49"/>
      <c r="AG346" s="49"/>
      <c r="AH346" s="49"/>
      <c r="AL346" s="49"/>
    </row>
    <row r="347" spans="9:38" x14ac:dyDescent="0.3">
      <c r="I347" s="49"/>
      <c r="M347" s="49"/>
      <c r="Q347" s="115" t="s">
        <v>494</v>
      </c>
      <c r="R347" s="118">
        <v>1350.16</v>
      </c>
      <c r="U347" s="49">
        <v>43700</v>
      </c>
      <c r="V347" s="49"/>
      <c r="W347" s="49"/>
      <c r="Y347" s="49"/>
      <c r="Z347" s="49"/>
      <c r="AA347" s="49"/>
      <c r="AC347" s="49"/>
      <c r="AD347" s="49"/>
      <c r="AE347" s="49"/>
      <c r="AG347" s="49"/>
      <c r="AH347" s="49"/>
      <c r="AL347" s="49"/>
    </row>
    <row r="348" spans="9:38" x14ac:dyDescent="0.3">
      <c r="I348" s="49"/>
      <c r="M348" s="49"/>
      <c r="Q348" s="115" t="s">
        <v>495</v>
      </c>
      <c r="R348" s="118">
        <v>1748.51</v>
      </c>
      <c r="U348" s="49">
        <v>43700</v>
      </c>
      <c r="V348" s="49"/>
      <c r="W348" s="49"/>
      <c r="Y348" s="49"/>
      <c r="Z348" s="49"/>
      <c r="AA348" s="49"/>
      <c r="AC348" s="49"/>
      <c r="AD348" s="49"/>
      <c r="AE348" s="49"/>
      <c r="AG348" s="49"/>
      <c r="AH348" s="49"/>
      <c r="AL348" s="49"/>
    </row>
    <row r="349" spans="9:38" x14ac:dyDescent="0.3">
      <c r="I349" s="49"/>
      <c r="M349" s="49"/>
      <c r="Q349" s="115" t="s">
        <v>496</v>
      </c>
      <c r="R349" s="118">
        <v>479.03</v>
      </c>
      <c r="U349" s="49">
        <v>43700</v>
      </c>
      <c r="V349" s="49"/>
      <c r="W349" s="49"/>
      <c r="Y349" s="49"/>
      <c r="Z349" s="49"/>
      <c r="AA349" s="49"/>
      <c r="AC349" s="49"/>
      <c r="AD349" s="49"/>
      <c r="AE349" s="49"/>
      <c r="AG349" s="49"/>
      <c r="AH349" s="49"/>
      <c r="AL349" s="49"/>
    </row>
    <row r="350" spans="9:38" x14ac:dyDescent="0.3">
      <c r="I350" s="49"/>
      <c r="M350" s="49"/>
      <c r="Q350" s="115" t="s">
        <v>497</v>
      </c>
      <c r="R350" s="118">
        <v>4736.3500000000004</v>
      </c>
      <c r="U350" s="49">
        <v>43700</v>
      </c>
      <c r="V350" s="49"/>
      <c r="W350" s="49"/>
      <c r="Y350" s="49"/>
      <c r="Z350" s="49"/>
      <c r="AA350" s="49"/>
      <c r="AC350" s="49"/>
      <c r="AD350" s="49"/>
      <c r="AE350" s="49"/>
      <c r="AG350" s="49"/>
      <c r="AH350" s="49"/>
      <c r="AL350" s="49"/>
    </row>
    <row r="351" spans="9:38" x14ac:dyDescent="0.3">
      <c r="I351" s="49"/>
      <c r="M351" s="49"/>
      <c r="Q351" s="115" t="s">
        <v>498</v>
      </c>
      <c r="R351" s="118">
        <v>4270.0600000000004</v>
      </c>
      <c r="U351" s="49">
        <v>43700</v>
      </c>
      <c r="V351" s="49"/>
      <c r="W351" s="49"/>
      <c r="Y351" s="49"/>
      <c r="Z351" s="49"/>
      <c r="AA351" s="49"/>
      <c r="AC351" s="49"/>
      <c r="AD351" s="49"/>
      <c r="AE351" s="49"/>
      <c r="AG351" s="49"/>
      <c r="AH351" s="49"/>
      <c r="AL351" s="49"/>
    </row>
    <row r="352" spans="9:38" x14ac:dyDescent="0.3">
      <c r="I352" s="49"/>
      <c r="M352" s="49"/>
      <c r="Q352" s="115" t="s">
        <v>499</v>
      </c>
      <c r="R352" s="118">
        <v>2577.91</v>
      </c>
      <c r="U352" s="49">
        <v>43700</v>
      </c>
      <c r="V352" s="49"/>
      <c r="W352" s="49"/>
      <c r="Y352" s="49"/>
      <c r="Z352" s="49"/>
      <c r="AA352" s="49"/>
      <c r="AC352" s="49"/>
      <c r="AD352" s="49"/>
      <c r="AE352" s="49"/>
      <c r="AG352" s="49"/>
      <c r="AH352" s="49"/>
      <c r="AL352" s="49"/>
    </row>
    <row r="353" spans="9:38" x14ac:dyDescent="0.3">
      <c r="I353" s="49"/>
      <c r="M353" s="49"/>
      <c r="Q353" s="115" t="s">
        <v>500</v>
      </c>
      <c r="R353" s="118">
        <v>177.1</v>
      </c>
      <c r="U353" s="49">
        <v>43700</v>
      </c>
      <c r="V353" s="49"/>
      <c r="W353" s="49"/>
      <c r="Y353" s="49"/>
      <c r="Z353" s="49"/>
      <c r="AA353" s="49"/>
      <c r="AC353" s="49"/>
      <c r="AD353" s="49"/>
      <c r="AE353" s="49"/>
      <c r="AG353" s="49"/>
      <c r="AH353" s="49"/>
      <c r="AL353" s="49"/>
    </row>
    <row r="354" spans="9:38" x14ac:dyDescent="0.3">
      <c r="I354" s="49"/>
      <c r="M354" s="49"/>
      <c r="Q354" s="115" t="s">
        <v>501</v>
      </c>
      <c r="R354" s="118">
        <v>405</v>
      </c>
      <c r="U354" s="49">
        <v>43700</v>
      </c>
      <c r="V354" s="49"/>
      <c r="W354" s="49"/>
      <c r="Y354" s="49"/>
      <c r="Z354" s="49"/>
      <c r="AA354" s="49"/>
      <c r="AC354" s="49"/>
      <c r="AD354" s="49"/>
      <c r="AE354" s="49"/>
      <c r="AG354" s="49"/>
      <c r="AH354" s="49"/>
      <c r="AL354" s="49"/>
    </row>
    <row r="355" spans="9:38" x14ac:dyDescent="0.3">
      <c r="I355" s="49"/>
      <c r="M355" s="49"/>
      <c r="Q355" s="115" t="s">
        <v>502</v>
      </c>
      <c r="R355" s="118">
        <v>5400.69</v>
      </c>
      <c r="U355" s="49">
        <v>43700</v>
      </c>
      <c r="V355" s="49"/>
      <c r="W355" s="49"/>
      <c r="Y355" s="49"/>
      <c r="Z355" s="49"/>
      <c r="AA355" s="49"/>
      <c r="AC355" s="49"/>
      <c r="AD355" s="49"/>
      <c r="AE355" s="49"/>
      <c r="AG355" s="49"/>
      <c r="AH355" s="49"/>
      <c r="AL355" s="49"/>
    </row>
    <row r="356" spans="9:38" x14ac:dyDescent="0.3">
      <c r="I356" s="49"/>
      <c r="M356" s="49"/>
      <c r="Q356" s="115" t="s">
        <v>503</v>
      </c>
      <c r="R356" s="118">
        <v>231.97</v>
      </c>
      <c r="U356" s="49">
        <v>43700</v>
      </c>
      <c r="V356" s="49"/>
      <c r="W356" s="49"/>
      <c r="Y356" s="49"/>
      <c r="Z356" s="49"/>
      <c r="AA356" s="49"/>
      <c r="AC356" s="49"/>
      <c r="AD356" s="49"/>
      <c r="AE356" s="49"/>
      <c r="AG356" s="49"/>
      <c r="AH356" s="49"/>
      <c r="AL356" s="49"/>
    </row>
    <row r="357" spans="9:38" x14ac:dyDescent="0.3">
      <c r="I357" s="49"/>
      <c r="M357" s="49"/>
      <c r="Q357" s="115" t="s">
        <v>504</v>
      </c>
      <c r="R357" s="118">
        <v>3933.92</v>
      </c>
      <c r="U357" s="49">
        <v>43700</v>
      </c>
      <c r="V357" s="49"/>
      <c r="W357" s="49"/>
      <c r="Y357" s="49"/>
      <c r="Z357" s="49"/>
      <c r="AA357" s="49"/>
      <c r="AC357" s="49"/>
      <c r="AD357" s="49"/>
      <c r="AE357" s="49"/>
      <c r="AG357" s="49"/>
      <c r="AH357" s="49"/>
      <c r="AL357" s="49"/>
    </row>
    <row r="358" spans="9:38" x14ac:dyDescent="0.3">
      <c r="I358" s="49"/>
      <c r="M358" s="49"/>
      <c r="Q358" s="115" t="s">
        <v>505</v>
      </c>
      <c r="R358" s="118">
        <v>15.99</v>
      </c>
      <c r="U358" s="49">
        <v>43700</v>
      </c>
      <c r="V358" s="49"/>
      <c r="W358" s="49"/>
      <c r="Y358" s="49"/>
      <c r="Z358" s="49"/>
      <c r="AA358" s="49"/>
      <c r="AC358" s="49"/>
      <c r="AD358" s="49"/>
      <c r="AE358" s="49"/>
      <c r="AG358" s="49"/>
      <c r="AH358" s="49"/>
      <c r="AL358" s="49"/>
    </row>
    <row r="359" spans="9:38" x14ac:dyDescent="0.3">
      <c r="I359" s="49"/>
      <c r="M359" s="49"/>
      <c r="Q359" s="115" t="s">
        <v>506</v>
      </c>
      <c r="R359" s="118">
        <v>359.93</v>
      </c>
      <c r="U359" s="49">
        <v>43700</v>
      </c>
      <c r="V359" s="49"/>
      <c r="W359" s="49"/>
      <c r="Y359" s="49"/>
      <c r="Z359" s="49"/>
      <c r="AA359" s="49"/>
      <c r="AC359" s="49"/>
      <c r="AD359" s="49"/>
      <c r="AE359" s="49"/>
      <c r="AG359" s="49"/>
      <c r="AH359" s="49"/>
      <c r="AL359" s="49"/>
    </row>
    <row r="360" spans="9:38" x14ac:dyDescent="0.3">
      <c r="I360" s="49"/>
      <c r="M360" s="49"/>
      <c r="Q360" s="115" t="s">
        <v>507</v>
      </c>
      <c r="R360" s="118">
        <v>137.94</v>
      </c>
      <c r="U360" s="49">
        <v>43700</v>
      </c>
      <c r="V360" s="49"/>
      <c r="W360" s="49"/>
      <c r="Y360" s="49"/>
      <c r="Z360" s="49"/>
      <c r="AA360" s="49"/>
      <c r="AC360" s="49"/>
      <c r="AD360" s="49"/>
      <c r="AE360" s="49"/>
      <c r="AG360" s="49"/>
      <c r="AH360" s="49"/>
      <c r="AL360" s="49"/>
    </row>
    <row r="361" spans="9:38" x14ac:dyDescent="0.3">
      <c r="I361" s="49"/>
      <c r="M361" s="49"/>
      <c r="Q361" s="115" t="s">
        <v>508</v>
      </c>
      <c r="R361" s="118">
        <v>418.82</v>
      </c>
      <c r="U361" s="49">
        <v>43700</v>
      </c>
      <c r="V361" s="49"/>
      <c r="W361" s="49"/>
      <c r="Y361" s="49"/>
      <c r="Z361" s="49"/>
      <c r="AA361" s="49"/>
      <c r="AC361" s="49"/>
      <c r="AD361" s="49"/>
      <c r="AE361" s="49"/>
      <c r="AG361" s="49"/>
      <c r="AH361" s="49"/>
      <c r="AL361" s="49"/>
    </row>
    <row r="362" spans="9:38" x14ac:dyDescent="0.3">
      <c r="I362" s="49"/>
      <c r="M362" s="49"/>
      <c r="Q362" s="115" t="s">
        <v>509</v>
      </c>
      <c r="R362" s="118">
        <v>473.45</v>
      </c>
      <c r="U362" s="49">
        <v>43700</v>
      </c>
      <c r="V362" s="49"/>
      <c r="W362" s="49"/>
      <c r="Y362" s="49"/>
      <c r="Z362" s="49"/>
      <c r="AA362" s="49"/>
      <c r="AC362" s="49"/>
      <c r="AD362" s="49"/>
      <c r="AE362" s="49"/>
      <c r="AG362" s="49"/>
      <c r="AH362" s="49"/>
      <c r="AL362" s="49"/>
    </row>
    <row r="363" spans="9:38" x14ac:dyDescent="0.3">
      <c r="I363" s="49"/>
      <c r="M363" s="49"/>
      <c r="Q363" s="115" t="s">
        <v>510</v>
      </c>
      <c r="R363" s="118">
        <v>414.54</v>
      </c>
      <c r="U363" s="49">
        <v>43700</v>
      </c>
      <c r="V363" s="49"/>
      <c r="W363" s="49"/>
      <c r="Y363" s="49"/>
      <c r="Z363" s="49"/>
      <c r="AA363" s="49"/>
      <c r="AC363" s="49"/>
      <c r="AD363" s="49"/>
      <c r="AE363" s="49"/>
      <c r="AG363" s="49"/>
      <c r="AH363" s="49"/>
      <c r="AL363" s="49"/>
    </row>
    <row r="364" spans="9:38" x14ac:dyDescent="0.3">
      <c r="I364" s="49"/>
      <c r="M364" s="49"/>
      <c r="Q364" s="115" t="s">
        <v>511</v>
      </c>
      <c r="R364" s="118">
        <v>418.94</v>
      </c>
      <c r="U364" s="49">
        <v>43700</v>
      </c>
      <c r="V364" s="49"/>
      <c r="W364" s="49"/>
      <c r="Y364" s="49"/>
      <c r="Z364" s="49"/>
      <c r="AA364" s="49"/>
      <c r="AC364" s="49"/>
      <c r="AD364" s="49"/>
      <c r="AE364" s="49"/>
      <c r="AG364" s="49"/>
      <c r="AH364" s="49"/>
      <c r="AL364" s="49"/>
    </row>
    <row r="365" spans="9:38" x14ac:dyDescent="0.3">
      <c r="I365" s="49"/>
      <c r="M365" s="49"/>
      <c r="Q365" s="115" t="s">
        <v>512</v>
      </c>
      <c r="R365" s="118">
        <v>201.75</v>
      </c>
      <c r="U365" s="49">
        <v>43700</v>
      </c>
      <c r="V365" s="49"/>
      <c r="W365" s="49"/>
      <c r="Y365" s="49"/>
      <c r="Z365" s="49"/>
      <c r="AA365" s="49"/>
      <c r="AC365" s="49"/>
      <c r="AD365" s="49"/>
      <c r="AE365" s="49"/>
      <c r="AG365" s="49"/>
      <c r="AH365" s="49"/>
      <c r="AL365" s="49"/>
    </row>
    <row r="366" spans="9:38" x14ac:dyDescent="0.3">
      <c r="I366" s="49"/>
      <c r="M366" s="49"/>
      <c r="Q366" s="115" t="s">
        <v>513</v>
      </c>
      <c r="R366" s="118">
        <v>275.93</v>
      </c>
      <c r="U366" s="49">
        <v>43700</v>
      </c>
      <c r="V366" s="49"/>
      <c r="W366" s="49"/>
      <c r="Y366" s="49"/>
      <c r="Z366" s="49"/>
      <c r="AA366" s="49"/>
      <c r="AC366" s="49"/>
      <c r="AD366" s="49"/>
      <c r="AE366" s="49"/>
      <c r="AG366" s="49"/>
      <c r="AH366" s="49"/>
      <c r="AL366" s="49"/>
    </row>
    <row r="367" spans="9:38" x14ac:dyDescent="0.3">
      <c r="I367" s="49"/>
      <c r="M367" s="49"/>
      <c r="Q367" s="115" t="s">
        <v>514</v>
      </c>
      <c r="R367" s="118">
        <v>193.93</v>
      </c>
      <c r="U367" s="49">
        <v>43700</v>
      </c>
      <c r="V367" s="49"/>
      <c r="W367" s="49"/>
      <c r="Y367" s="49"/>
      <c r="Z367" s="49"/>
      <c r="AA367" s="49"/>
      <c r="AC367" s="49"/>
      <c r="AD367" s="49"/>
      <c r="AE367" s="49"/>
      <c r="AG367" s="49"/>
      <c r="AH367" s="49"/>
      <c r="AL367" s="49"/>
    </row>
    <row r="368" spans="9:38" x14ac:dyDescent="0.3">
      <c r="I368" s="49"/>
      <c r="M368" s="49"/>
      <c r="Q368" s="115" t="s">
        <v>515</v>
      </c>
      <c r="R368" s="118">
        <v>365.58</v>
      </c>
      <c r="U368" s="49">
        <v>43700</v>
      </c>
      <c r="V368" s="49"/>
      <c r="W368" s="49"/>
      <c r="Y368" s="49"/>
      <c r="Z368" s="49"/>
      <c r="AA368" s="49"/>
      <c r="AC368" s="49"/>
      <c r="AD368" s="49"/>
      <c r="AE368" s="49"/>
      <c r="AG368" s="49"/>
      <c r="AH368" s="49"/>
      <c r="AL368" s="49"/>
    </row>
    <row r="369" spans="9:38" x14ac:dyDescent="0.3">
      <c r="I369" s="49"/>
      <c r="M369" s="49"/>
      <c r="Q369" s="115" t="s">
        <v>516</v>
      </c>
      <c r="R369" s="118">
        <v>425.6</v>
      </c>
      <c r="U369" s="49">
        <v>43700</v>
      </c>
      <c r="V369" s="49"/>
      <c r="W369" s="49"/>
      <c r="Y369" s="49"/>
      <c r="Z369" s="49"/>
      <c r="AA369" s="49"/>
      <c r="AC369" s="49"/>
      <c r="AD369" s="49"/>
      <c r="AE369" s="49"/>
      <c r="AG369" s="49"/>
      <c r="AH369" s="49"/>
      <c r="AL369" s="49"/>
    </row>
    <row r="370" spans="9:38" x14ac:dyDescent="0.3">
      <c r="I370" s="49"/>
      <c r="M370" s="49"/>
      <c r="Q370" s="115" t="s">
        <v>517</v>
      </c>
      <c r="R370" s="118">
        <v>151.9</v>
      </c>
      <c r="U370" s="49">
        <v>43700</v>
      </c>
      <c r="V370" s="49"/>
      <c r="W370" s="49"/>
      <c r="Y370" s="49"/>
      <c r="Z370" s="49"/>
      <c r="AA370" s="49"/>
      <c r="AC370" s="49"/>
      <c r="AD370" s="49"/>
      <c r="AE370" s="49"/>
      <c r="AG370" s="49"/>
      <c r="AH370" s="49"/>
      <c r="AL370" s="49"/>
    </row>
    <row r="371" spans="9:38" x14ac:dyDescent="0.3">
      <c r="I371" s="49"/>
      <c r="M371" s="49"/>
      <c r="Q371" s="115" t="s">
        <v>518</v>
      </c>
      <c r="R371" s="118">
        <v>342.95</v>
      </c>
      <c r="U371" s="49">
        <v>43700</v>
      </c>
      <c r="V371" s="49"/>
      <c r="W371" s="49"/>
      <c r="Y371" s="49"/>
      <c r="Z371" s="49"/>
      <c r="AA371" s="49"/>
      <c r="AC371" s="49"/>
      <c r="AD371" s="49"/>
      <c r="AE371" s="49"/>
      <c r="AG371" s="49"/>
      <c r="AH371" s="49"/>
      <c r="AL371" s="49"/>
    </row>
    <row r="372" spans="9:38" x14ac:dyDescent="0.3">
      <c r="I372" s="49"/>
      <c r="M372" s="49"/>
      <c r="Q372" s="115" t="s">
        <v>519</v>
      </c>
      <c r="R372" s="118">
        <v>426.46</v>
      </c>
      <c r="U372" s="49">
        <v>43700</v>
      </c>
      <c r="V372" s="49"/>
      <c r="W372" s="49"/>
      <c r="Y372" s="49"/>
      <c r="Z372" s="49"/>
      <c r="AA372" s="49"/>
      <c r="AC372" s="49"/>
      <c r="AD372" s="49"/>
      <c r="AE372" s="49"/>
      <c r="AG372" s="49"/>
      <c r="AH372" s="49"/>
      <c r="AL372" s="49"/>
    </row>
    <row r="373" spans="9:38" x14ac:dyDescent="0.3">
      <c r="I373" s="49"/>
      <c r="M373" s="49"/>
      <c r="Q373" s="115" t="s">
        <v>520</v>
      </c>
      <c r="R373" s="118">
        <v>299.87</v>
      </c>
      <c r="U373" s="49">
        <v>43700</v>
      </c>
      <c r="V373" s="49"/>
      <c r="W373" s="49"/>
      <c r="Y373" s="49"/>
      <c r="Z373" s="49"/>
      <c r="AA373" s="49"/>
      <c r="AC373" s="49"/>
      <c r="AD373" s="49"/>
      <c r="AE373" s="49"/>
      <c r="AG373" s="49"/>
      <c r="AH373" s="49"/>
      <c r="AL373" s="49"/>
    </row>
    <row r="374" spans="9:38" x14ac:dyDescent="0.3">
      <c r="I374" s="49"/>
      <c r="M374" s="49"/>
      <c r="Q374" s="115" t="s">
        <v>521</v>
      </c>
      <c r="R374" s="118">
        <v>168.85</v>
      </c>
      <c r="U374" s="49">
        <v>43700</v>
      </c>
      <c r="V374" s="49"/>
      <c r="W374" s="49"/>
      <c r="Y374" s="49"/>
      <c r="Z374" s="49"/>
      <c r="AA374" s="49"/>
      <c r="AC374" s="49"/>
      <c r="AD374" s="49"/>
      <c r="AE374" s="49"/>
      <c r="AG374" s="49"/>
      <c r="AH374" s="49"/>
      <c r="AL374" s="49"/>
    </row>
    <row r="375" spans="9:38" x14ac:dyDescent="0.3">
      <c r="I375" s="49"/>
      <c r="M375" s="49"/>
      <c r="Q375" s="115" t="s">
        <v>522</v>
      </c>
      <c r="R375" s="118">
        <v>384.49</v>
      </c>
      <c r="U375" s="49">
        <v>43700</v>
      </c>
      <c r="V375" s="49"/>
      <c r="W375" s="49"/>
      <c r="Y375" s="49"/>
      <c r="Z375" s="49"/>
      <c r="AA375" s="49"/>
      <c r="AC375" s="49"/>
      <c r="AD375" s="49"/>
      <c r="AE375" s="49"/>
      <c r="AG375" s="49"/>
      <c r="AH375" s="49"/>
      <c r="AL375" s="49"/>
    </row>
    <row r="376" spans="9:38" x14ac:dyDescent="0.3">
      <c r="I376" s="49"/>
      <c r="M376" s="49"/>
      <c r="Q376" s="115" t="s">
        <v>523</v>
      </c>
      <c r="R376" s="118">
        <v>368.35</v>
      </c>
      <c r="U376" s="49">
        <v>43700</v>
      </c>
      <c r="V376" s="49"/>
      <c r="W376" s="49"/>
      <c r="Y376" s="49"/>
      <c r="Z376" s="49"/>
      <c r="AA376" s="49"/>
      <c r="AC376" s="49"/>
      <c r="AD376" s="49"/>
      <c r="AE376" s="49"/>
      <c r="AG376" s="49"/>
      <c r="AH376" s="49"/>
      <c r="AL376" s="49"/>
    </row>
    <row r="377" spans="9:38" x14ac:dyDescent="0.3">
      <c r="I377" s="49"/>
      <c r="M377" s="49"/>
      <c r="Q377" s="115" t="s">
        <v>524</v>
      </c>
      <c r="R377" s="118">
        <v>1214.8599999999999</v>
      </c>
      <c r="U377" s="49">
        <v>43700</v>
      </c>
      <c r="V377" s="49"/>
      <c r="W377" s="49"/>
      <c r="Y377" s="49"/>
      <c r="Z377" s="49"/>
      <c r="AA377" s="49"/>
      <c r="AC377" s="49"/>
      <c r="AD377" s="49"/>
      <c r="AE377" s="49"/>
      <c r="AG377" s="49"/>
      <c r="AH377" s="49"/>
      <c r="AL377" s="49"/>
    </row>
    <row r="378" spans="9:38" x14ac:dyDescent="0.3">
      <c r="I378" s="49"/>
      <c r="M378" s="49"/>
      <c r="Q378" s="115" t="s">
        <v>525</v>
      </c>
      <c r="R378" s="118">
        <v>2412.1</v>
      </c>
      <c r="U378" s="49">
        <v>43700</v>
      </c>
      <c r="V378" s="49"/>
      <c r="W378" s="49"/>
      <c r="Y378" s="49"/>
      <c r="Z378" s="49"/>
      <c r="AA378" s="49"/>
      <c r="AC378" s="49"/>
      <c r="AD378" s="49"/>
      <c r="AE378" s="49"/>
      <c r="AG378" s="49"/>
      <c r="AH378" s="49"/>
      <c r="AL378" s="49"/>
    </row>
    <row r="379" spans="9:38" x14ac:dyDescent="0.3">
      <c r="I379" s="49"/>
      <c r="M379" s="49"/>
      <c r="Q379" s="115" t="s">
        <v>526</v>
      </c>
      <c r="R379" s="118">
        <v>5067.45</v>
      </c>
      <c r="U379" s="49">
        <v>43700</v>
      </c>
      <c r="V379" s="49"/>
      <c r="W379" s="49"/>
      <c r="Y379" s="49"/>
      <c r="Z379" s="49"/>
      <c r="AA379" s="49"/>
      <c r="AC379" s="49"/>
      <c r="AD379" s="49"/>
      <c r="AE379" s="49"/>
      <c r="AG379" s="49"/>
      <c r="AH379" s="49"/>
      <c r="AL379" s="49"/>
    </row>
    <row r="380" spans="9:38" x14ac:dyDescent="0.3">
      <c r="I380" s="49"/>
      <c r="M380" s="49"/>
      <c r="Q380" s="115" t="s">
        <v>527</v>
      </c>
      <c r="R380" s="118">
        <v>7841.81</v>
      </c>
      <c r="U380" s="49">
        <v>43700</v>
      </c>
      <c r="V380" s="49"/>
      <c r="W380" s="49"/>
      <c r="Y380" s="49"/>
      <c r="Z380" s="49"/>
      <c r="AA380" s="49"/>
      <c r="AC380" s="49"/>
      <c r="AD380" s="49"/>
      <c r="AE380" s="49"/>
      <c r="AG380" s="49"/>
      <c r="AH380" s="49"/>
      <c r="AL380" s="49"/>
    </row>
    <row r="381" spans="9:38" x14ac:dyDescent="0.3">
      <c r="I381" s="49"/>
      <c r="M381" s="49"/>
      <c r="Q381" s="115" t="s">
        <v>528</v>
      </c>
      <c r="R381" s="118">
        <v>286.43</v>
      </c>
      <c r="U381" s="49">
        <v>43700</v>
      </c>
      <c r="V381" s="49"/>
      <c r="W381" s="49"/>
      <c r="Y381" s="49"/>
      <c r="Z381" s="49"/>
      <c r="AA381" s="49"/>
      <c r="AC381" s="49"/>
      <c r="AD381" s="49"/>
      <c r="AE381" s="49"/>
      <c r="AG381" s="49"/>
      <c r="AH381" s="49"/>
      <c r="AL381" s="49"/>
    </row>
    <row r="382" spans="9:38" x14ac:dyDescent="0.3">
      <c r="I382" s="49"/>
      <c r="M382" s="49"/>
      <c r="Q382" s="115" t="s">
        <v>529</v>
      </c>
      <c r="R382" s="118">
        <v>1657.53</v>
      </c>
      <c r="U382" s="49">
        <v>43700</v>
      </c>
      <c r="V382" s="49"/>
      <c r="W382" s="49"/>
      <c r="Y382" s="49"/>
      <c r="Z382" s="49"/>
      <c r="AA382" s="49"/>
      <c r="AC382" s="49"/>
      <c r="AD382" s="49"/>
      <c r="AE382" s="49"/>
      <c r="AG382" s="49"/>
      <c r="AH382" s="49"/>
      <c r="AL382" s="49"/>
    </row>
    <row r="383" spans="9:38" x14ac:dyDescent="0.3">
      <c r="I383" s="49"/>
      <c r="M383" s="49"/>
      <c r="Q383" s="115" t="s">
        <v>530</v>
      </c>
      <c r="R383" s="118">
        <v>1498.91</v>
      </c>
      <c r="U383" s="49">
        <v>43700</v>
      </c>
      <c r="V383" s="49"/>
      <c r="W383" s="49"/>
      <c r="Y383" s="49"/>
      <c r="Z383" s="49"/>
      <c r="AA383" s="49"/>
      <c r="AC383" s="49"/>
      <c r="AD383" s="49"/>
      <c r="AE383" s="49"/>
      <c r="AG383" s="49"/>
      <c r="AH383" s="49"/>
      <c r="AL383" s="49"/>
    </row>
    <row r="384" spans="9:38" x14ac:dyDescent="0.3">
      <c r="I384" s="49"/>
      <c r="M384" s="49"/>
      <c r="Q384" s="115" t="s">
        <v>531</v>
      </c>
      <c r="R384" s="118">
        <v>230</v>
      </c>
      <c r="U384" s="49">
        <v>43700</v>
      </c>
      <c r="V384" s="49"/>
      <c r="W384" s="49"/>
      <c r="Y384" s="49"/>
      <c r="Z384" s="49"/>
      <c r="AA384" s="49"/>
      <c r="AC384" s="49"/>
      <c r="AD384" s="49"/>
      <c r="AE384" s="49"/>
      <c r="AG384" s="49"/>
      <c r="AH384" s="49"/>
      <c r="AL384" s="49"/>
    </row>
    <row r="385" spans="9:38" x14ac:dyDescent="0.3">
      <c r="I385" s="49"/>
      <c r="M385" s="49"/>
      <c r="Q385" s="115" t="s">
        <v>532</v>
      </c>
      <c r="R385" s="118">
        <v>69.63</v>
      </c>
      <c r="U385" s="49">
        <v>43700</v>
      </c>
      <c r="V385" s="49"/>
      <c r="W385" s="49"/>
      <c r="Y385" s="49"/>
      <c r="Z385" s="49"/>
      <c r="AA385" s="49"/>
      <c r="AC385" s="49"/>
      <c r="AD385" s="49"/>
      <c r="AE385" s="49"/>
      <c r="AG385" s="49"/>
      <c r="AH385" s="49"/>
      <c r="AL385" s="49"/>
    </row>
    <row r="386" spans="9:38" x14ac:dyDescent="0.3">
      <c r="I386" s="49"/>
      <c r="M386" s="49"/>
      <c r="Q386" s="115" t="s">
        <v>533</v>
      </c>
      <c r="R386" s="118">
        <v>2483.4299999999998</v>
      </c>
      <c r="U386" s="49">
        <v>43700</v>
      </c>
      <c r="V386" s="49"/>
      <c r="W386" s="49"/>
      <c r="Y386" s="49"/>
      <c r="Z386" s="49"/>
      <c r="AA386" s="49"/>
      <c r="AC386" s="49"/>
      <c r="AD386" s="49"/>
      <c r="AE386" s="49"/>
      <c r="AG386" s="49"/>
      <c r="AH386" s="49"/>
      <c r="AL386" s="49"/>
    </row>
    <row r="387" spans="9:38" x14ac:dyDescent="0.3">
      <c r="I387" s="49"/>
      <c r="M387" s="49"/>
      <c r="Q387" s="115" t="s">
        <v>534</v>
      </c>
      <c r="R387" s="118">
        <v>4004.06</v>
      </c>
      <c r="U387" s="49">
        <v>43700</v>
      </c>
      <c r="V387" s="49"/>
      <c r="W387" s="49"/>
      <c r="Y387" s="49"/>
      <c r="Z387" s="49"/>
      <c r="AA387" s="49"/>
      <c r="AC387" s="49"/>
      <c r="AD387" s="49"/>
      <c r="AE387" s="49"/>
      <c r="AG387" s="49"/>
      <c r="AH387" s="49"/>
      <c r="AL387" s="49"/>
    </row>
    <row r="388" spans="9:38" x14ac:dyDescent="0.3">
      <c r="I388" s="49"/>
      <c r="M388" s="49"/>
      <c r="Q388" s="115" t="s">
        <v>535</v>
      </c>
      <c r="R388" s="118">
        <v>4026.21</v>
      </c>
      <c r="U388" s="49">
        <v>43700</v>
      </c>
      <c r="V388" s="49"/>
      <c r="W388" s="49"/>
      <c r="Y388" s="49"/>
      <c r="Z388" s="49"/>
      <c r="AA388" s="49"/>
      <c r="AC388" s="49"/>
      <c r="AD388" s="49"/>
      <c r="AE388" s="49"/>
      <c r="AG388" s="49"/>
      <c r="AH388" s="49"/>
      <c r="AL388" s="49"/>
    </row>
    <row r="389" spans="9:38" x14ac:dyDescent="0.3">
      <c r="I389" s="49"/>
      <c r="M389" s="49"/>
      <c r="Q389" s="115" t="s">
        <v>536</v>
      </c>
      <c r="R389" s="118">
        <v>605.79999999999995</v>
      </c>
      <c r="U389" s="49">
        <v>43700</v>
      </c>
      <c r="V389" s="49"/>
      <c r="W389" s="49"/>
      <c r="Y389" s="49"/>
      <c r="Z389" s="49"/>
      <c r="AA389" s="49"/>
      <c r="AC389" s="49"/>
      <c r="AD389" s="49"/>
      <c r="AE389" s="49"/>
      <c r="AG389" s="49"/>
      <c r="AH389" s="49"/>
      <c r="AL389" s="49"/>
    </row>
    <row r="390" spans="9:38" x14ac:dyDescent="0.3">
      <c r="I390" s="49"/>
      <c r="M390" s="49"/>
      <c r="Q390" s="115" t="s">
        <v>537</v>
      </c>
      <c r="R390" s="118">
        <v>1758.48</v>
      </c>
      <c r="U390" s="49">
        <v>43700</v>
      </c>
      <c r="V390" s="49"/>
      <c r="W390" s="49"/>
      <c r="Y390" s="49"/>
      <c r="Z390" s="49"/>
      <c r="AA390" s="49"/>
      <c r="AC390" s="49"/>
      <c r="AD390" s="49"/>
      <c r="AE390" s="49"/>
      <c r="AG390" s="49"/>
      <c r="AH390" s="49"/>
      <c r="AL390" s="49"/>
    </row>
    <row r="391" spans="9:38" x14ac:dyDescent="0.3">
      <c r="I391" s="49"/>
      <c r="M391" s="49"/>
      <c r="Q391" s="115" t="s">
        <v>538</v>
      </c>
      <c r="R391" s="118">
        <v>1769.53</v>
      </c>
      <c r="U391" s="49">
        <v>43700</v>
      </c>
      <c r="V391" s="49"/>
      <c r="W391" s="49"/>
      <c r="Y391" s="49"/>
      <c r="Z391" s="49"/>
      <c r="AA391" s="49"/>
      <c r="AC391" s="49"/>
      <c r="AD391" s="49"/>
      <c r="AE391" s="49"/>
      <c r="AG391" s="49"/>
      <c r="AH391" s="49"/>
      <c r="AL391" s="49"/>
    </row>
    <row r="392" spans="9:38" x14ac:dyDescent="0.3">
      <c r="I392" s="49"/>
      <c r="M392" s="49"/>
      <c r="Q392" s="115" t="s">
        <v>539</v>
      </c>
      <c r="R392" s="118">
        <v>984.88</v>
      </c>
      <c r="U392" s="49">
        <v>43700</v>
      </c>
      <c r="V392" s="49"/>
      <c r="W392" s="49"/>
      <c r="Y392" s="49"/>
      <c r="Z392" s="49"/>
      <c r="AA392" s="49"/>
      <c r="AC392" s="49"/>
      <c r="AD392" s="49"/>
      <c r="AE392" s="49"/>
      <c r="AG392" s="49"/>
      <c r="AH392" s="49"/>
      <c r="AL392" s="49"/>
    </row>
    <row r="393" spans="9:38" x14ac:dyDescent="0.3">
      <c r="I393" s="49"/>
      <c r="M393" s="49"/>
      <c r="Q393" s="115" t="s">
        <v>540</v>
      </c>
      <c r="R393" s="118">
        <v>124.96</v>
      </c>
      <c r="U393" s="49">
        <v>43700</v>
      </c>
      <c r="V393" s="49"/>
      <c r="W393" s="49"/>
      <c r="Y393" s="49"/>
      <c r="Z393" s="49"/>
      <c r="AA393" s="49"/>
      <c r="AC393" s="49"/>
      <c r="AD393" s="49"/>
      <c r="AE393" s="49"/>
      <c r="AG393" s="49"/>
      <c r="AH393" s="49"/>
      <c r="AL393" s="49"/>
    </row>
    <row r="394" spans="9:38" x14ac:dyDescent="0.3">
      <c r="I394" s="49"/>
      <c r="M394" s="49"/>
      <c r="Q394" s="115" t="s">
        <v>541</v>
      </c>
      <c r="R394" s="118">
        <v>5894.64</v>
      </c>
      <c r="U394" s="49">
        <v>43700</v>
      </c>
      <c r="V394" s="49"/>
      <c r="W394" s="49"/>
      <c r="Y394" s="49"/>
      <c r="Z394" s="49"/>
      <c r="AA394" s="49"/>
      <c r="AC394" s="49"/>
      <c r="AD394" s="49"/>
      <c r="AE394" s="49"/>
      <c r="AG394" s="49"/>
      <c r="AH394" s="49"/>
      <c r="AL394" s="49"/>
    </row>
    <row r="395" spans="9:38" x14ac:dyDescent="0.3">
      <c r="I395" s="49"/>
      <c r="M395" s="49"/>
      <c r="Q395" s="115" t="s">
        <v>542</v>
      </c>
      <c r="R395" s="118">
        <v>155.99</v>
      </c>
      <c r="U395" s="49">
        <v>43700</v>
      </c>
      <c r="V395" s="49"/>
      <c r="W395" s="49"/>
      <c r="Y395" s="49"/>
      <c r="Z395" s="49"/>
      <c r="AA395" s="49"/>
      <c r="AC395" s="49"/>
      <c r="AD395" s="49"/>
      <c r="AE395" s="49"/>
      <c r="AG395" s="49"/>
      <c r="AH395" s="49"/>
      <c r="AL395" s="49"/>
    </row>
    <row r="396" spans="9:38" x14ac:dyDescent="0.3">
      <c r="I396" s="49"/>
      <c r="M396" s="49"/>
      <c r="Q396" s="115" t="s">
        <v>543</v>
      </c>
      <c r="R396" s="118">
        <v>413.47</v>
      </c>
      <c r="U396" s="49">
        <v>43700</v>
      </c>
      <c r="V396" s="49"/>
      <c r="W396" s="49"/>
      <c r="Y396" s="49"/>
      <c r="Z396" s="49"/>
      <c r="AA396" s="49"/>
      <c r="AC396" s="49"/>
      <c r="AD396" s="49"/>
      <c r="AE396" s="49"/>
      <c r="AG396" s="49"/>
      <c r="AH396" s="49"/>
      <c r="AL396" s="49"/>
    </row>
    <row r="397" spans="9:38" x14ac:dyDescent="0.3">
      <c r="I397" s="49"/>
      <c r="M397" s="49"/>
      <c r="Q397" s="115" t="s">
        <v>544</v>
      </c>
      <c r="R397" s="118">
        <v>166.86</v>
      </c>
      <c r="U397" s="49">
        <v>43700</v>
      </c>
      <c r="V397" s="49"/>
      <c r="W397" s="49"/>
      <c r="Y397" s="49"/>
      <c r="Z397" s="49"/>
      <c r="AA397" s="49"/>
      <c r="AC397" s="49"/>
      <c r="AD397" s="49"/>
      <c r="AE397" s="49"/>
      <c r="AG397" s="49"/>
      <c r="AH397" s="49"/>
      <c r="AL397" s="49"/>
    </row>
    <row r="398" spans="9:38" x14ac:dyDescent="0.3">
      <c r="I398" s="49"/>
      <c r="M398" s="49"/>
      <c r="Q398" s="115" t="s">
        <v>545</v>
      </c>
      <c r="R398" s="118">
        <v>759.86</v>
      </c>
      <c r="U398" s="49">
        <v>43700</v>
      </c>
      <c r="V398" s="49"/>
      <c r="W398" s="49"/>
      <c r="Y398" s="49"/>
      <c r="Z398" s="49"/>
      <c r="AA398" s="49"/>
      <c r="AC398" s="49"/>
      <c r="AD398" s="49"/>
      <c r="AE398" s="49"/>
      <c r="AG398" s="49"/>
      <c r="AH398" s="49"/>
      <c r="AL398" s="49"/>
    </row>
    <row r="399" spans="9:38" x14ac:dyDescent="0.3">
      <c r="I399" s="49"/>
      <c r="M399" s="49"/>
      <c r="Q399" s="115" t="s">
        <v>546</v>
      </c>
      <c r="R399" s="118">
        <v>384.66</v>
      </c>
      <c r="U399" s="49">
        <v>43700</v>
      </c>
      <c r="V399" s="49"/>
      <c r="W399" s="49"/>
      <c r="Y399" s="49"/>
      <c r="Z399" s="49"/>
      <c r="AA399" s="49"/>
      <c r="AC399" s="49"/>
      <c r="AD399" s="49"/>
      <c r="AE399" s="49"/>
      <c r="AG399" s="49"/>
      <c r="AH399" s="49"/>
      <c r="AL399" s="49"/>
    </row>
    <row r="400" spans="9:38" x14ac:dyDescent="0.3">
      <c r="I400" s="49"/>
      <c r="M400" s="49"/>
      <c r="Q400" s="115" t="s">
        <v>547</v>
      </c>
      <c r="R400" s="118">
        <v>411.57</v>
      </c>
      <c r="U400" s="49">
        <v>43700</v>
      </c>
      <c r="V400" s="49"/>
      <c r="W400" s="49"/>
      <c r="Y400" s="49"/>
      <c r="Z400" s="49"/>
      <c r="AA400" s="49"/>
      <c r="AC400" s="49"/>
      <c r="AD400" s="49"/>
      <c r="AE400" s="49"/>
      <c r="AG400" s="49"/>
      <c r="AH400" s="49"/>
      <c r="AL400" s="49"/>
    </row>
    <row r="401" spans="9:38" x14ac:dyDescent="0.3">
      <c r="I401" s="49"/>
      <c r="M401" s="49"/>
      <c r="Q401" s="115" t="s">
        <v>548</v>
      </c>
      <c r="R401" s="118">
        <v>365.53</v>
      </c>
      <c r="U401" s="49">
        <v>43700</v>
      </c>
      <c r="V401" s="49"/>
      <c r="W401" s="49"/>
      <c r="Y401" s="49"/>
      <c r="Z401" s="49"/>
      <c r="AA401" s="49"/>
      <c r="AC401" s="49"/>
      <c r="AD401" s="49"/>
      <c r="AE401" s="49"/>
      <c r="AG401" s="49"/>
      <c r="AH401" s="49"/>
      <c r="AL401" s="49"/>
    </row>
    <row r="402" spans="9:38" x14ac:dyDescent="0.3">
      <c r="I402" s="49"/>
      <c r="M402" s="49"/>
      <c r="Q402" s="115" t="s">
        <v>549</v>
      </c>
      <c r="R402" s="118">
        <v>20</v>
      </c>
      <c r="U402" s="49">
        <v>43700</v>
      </c>
      <c r="V402" s="49"/>
      <c r="W402" s="49"/>
      <c r="Y402" s="49"/>
      <c r="Z402" s="49"/>
      <c r="AA402" s="49"/>
      <c r="AC402" s="49"/>
      <c r="AD402" s="49"/>
      <c r="AE402" s="49"/>
      <c r="AG402" s="49"/>
      <c r="AH402" s="49"/>
      <c r="AL402" s="49"/>
    </row>
    <row r="403" spans="9:38" x14ac:dyDescent="0.3">
      <c r="I403" s="49"/>
      <c r="M403" s="49"/>
      <c r="Q403" s="115" t="s">
        <v>550</v>
      </c>
      <c r="R403" s="118">
        <v>379.4</v>
      </c>
      <c r="U403" s="49">
        <v>43700</v>
      </c>
      <c r="V403" s="49"/>
      <c r="W403" s="49"/>
      <c r="Y403" s="49"/>
      <c r="Z403" s="49"/>
      <c r="AA403" s="49"/>
      <c r="AC403" s="49"/>
      <c r="AD403" s="49"/>
      <c r="AE403" s="49"/>
      <c r="AG403" s="49"/>
      <c r="AH403" s="49"/>
      <c r="AL403" s="49"/>
    </row>
    <row r="404" spans="9:38" x14ac:dyDescent="0.3">
      <c r="I404" s="49"/>
      <c r="M404" s="49"/>
      <c r="Q404" s="115" t="s">
        <v>551</v>
      </c>
      <c r="R404" s="118">
        <v>496.75</v>
      </c>
      <c r="U404" s="49">
        <v>43700</v>
      </c>
      <c r="V404" s="49"/>
      <c r="W404" s="49"/>
      <c r="Y404" s="49"/>
      <c r="Z404" s="49"/>
      <c r="AA404" s="49"/>
      <c r="AC404" s="49"/>
      <c r="AD404" s="49"/>
      <c r="AE404" s="49"/>
      <c r="AG404" s="49"/>
      <c r="AH404" s="49"/>
      <c r="AL404" s="49"/>
    </row>
    <row r="405" spans="9:38" x14ac:dyDescent="0.3">
      <c r="I405" s="49"/>
      <c r="M405" s="49"/>
      <c r="Q405" s="115" t="s">
        <v>552</v>
      </c>
      <c r="R405" s="118">
        <v>336.99</v>
      </c>
      <c r="U405" s="49">
        <v>43700</v>
      </c>
      <c r="V405" s="49"/>
      <c r="W405" s="49"/>
      <c r="Y405" s="49"/>
      <c r="Z405" s="49"/>
      <c r="AA405" s="49"/>
      <c r="AC405" s="49"/>
      <c r="AD405" s="49"/>
      <c r="AE405" s="49"/>
      <c r="AG405" s="49"/>
      <c r="AH405" s="49"/>
      <c r="AL405" s="49"/>
    </row>
    <row r="406" spans="9:38" x14ac:dyDescent="0.3">
      <c r="I406" s="49"/>
      <c r="M406" s="49"/>
      <c r="Q406" s="115" t="s">
        <v>553</v>
      </c>
      <c r="R406" s="118">
        <v>361.62</v>
      </c>
      <c r="U406" s="49">
        <v>43700</v>
      </c>
      <c r="V406" s="49"/>
      <c r="W406" s="49"/>
      <c r="Y406" s="49"/>
      <c r="Z406" s="49"/>
      <c r="AA406" s="49"/>
      <c r="AC406" s="49"/>
      <c r="AD406" s="49"/>
      <c r="AE406" s="49"/>
      <c r="AG406" s="49"/>
      <c r="AH406" s="49"/>
      <c r="AL406" s="49"/>
    </row>
    <row r="407" spans="9:38" x14ac:dyDescent="0.3">
      <c r="I407" s="49"/>
      <c r="M407" s="49"/>
      <c r="Q407" s="115" t="s">
        <v>554</v>
      </c>
      <c r="R407" s="118">
        <v>367.94</v>
      </c>
      <c r="U407" s="49">
        <v>43700</v>
      </c>
      <c r="V407" s="49"/>
      <c r="W407" s="49"/>
      <c r="Y407" s="49"/>
      <c r="Z407" s="49"/>
      <c r="AA407" s="49"/>
      <c r="AC407" s="49"/>
      <c r="AD407" s="49"/>
      <c r="AE407" s="49"/>
      <c r="AG407" s="49"/>
      <c r="AH407" s="49"/>
      <c r="AL407" s="49"/>
    </row>
    <row r="408" spans="9:38" x14ac:dyDescent="0.3">
      <c r="I408" s="49"/>
      <c r="M408" s="49"/>
      <c r="Q408" s="115" t="s">
        <v>555</v>
      </c>
      <c r="R408" s="118">
        <v>355.51</v>
      </c>
      <c r="U408" s="49">
        <v>43700</v>
      </c>
      <c r="V408" s="49"/>
      <c r="W408" s="49"/>
      <c r="Y408" s="49"/>
      <c r="Z408" s="49"/>
      <c r="AA408" s="49"/>
      <c r="AC408" s="49"/>
      <c r="AD408" s="49"/>
      <c r="AE408" s="49"/>
      <c r="AG408" s="49"/>
      <c r="AH408" s="49"/>
      <c r="AL408" s="49"/>
    </row>
    <row r="409" spans="9:38" x14ac:dyDescent="0.3">
      <c r="I409" s="49"/>
      <c r="M409" s="49"/>
      <c r="Q409" s="115" t="s">
        <v>556</v>
      </c>
      <c r="R409" s="118">
        <v>114.97</v>
      </c>
      <c r="U409" s="49">
        <v>43700</v>
      </c>
      <c r="V409" s="49"/>
      <c r="W409" s="49"/>
      <c r="Y409" s="49"/>
      <c r="Z409" s="49"/>
      <c r="AA409" s="49"/>
      <c r="AC409" s="49"/>
      <c r="AD409" s="49"/>
      <c r="AE409" s="49"/>
      <c r="AG409" s="49"/>
      <c r="AH409" s="49"/>
      <c r="AL409" s="49"/>
    </row>
    <row r="410" spans="9:38" x14ac:dyDescent="0.3">
      <c r="I410" s="49"/>
      <c r="M410" s="49"/>
      <c r="Q410" s="115" t="s">
        <v>557</v>
      </c>
      <c r="R410" s="118">
        <v>368.44</v>
      </c>
      <c r="U410" s="49">
        <v>43700</v>
      </c>
      <c r="V410" s="49"/>
      <c r="W410" s="49"/>
      <c r="Y410" s="49"/>
      <c r="Z410" s="49"/>
      <c r="AA410" s="49"/>
      <c r="AC410" s="49"/>
      <c r="AD410" s="49"/>
      <c r="AE410" s="49"/>
      <c r="AG410" s="49"/>
      <c r="AH410" s="49"/>
      <c r="AL410" s="49"/>
    </row>
    <row r="411" spans="9:38" x14ac:dyDescent="0.3">
      <c r="I411" s="49"/>
      <c r="M411" s="49"/>
      <c r="Q411" s="115" t="s">
        <v>558</v>
      </c>
      <c r="R411" s="118">
        <v>438.34</v>
      </c>
      <c r="U411" s="49">
        <v>43700</v>
      </c>
      <c r="V411" s="49"/>
      <c r="W411" s="49"/>
      <c r="Y411" s="49"/>
      <c r="Z411" s="49"/>
      <c r="AA411" s="49"/>
      <c r="AC411" s="49"/>
      <c r="AD411" s="49"/>
      <c r="AE411" s="49"/>
      <c r="AG411" s="49"/>
      <c r="AH411" s="49"/>
      <c r="AL411" s="49"/>
    </row>
    <row r="412" spans="9:38" x14ac:dyDescent="0.3">
      <c r="I412" s="49"/>
      <c r="M412" s="49"/>
      <c r="Q412" s="115" t="s">
        <v>559</v>
      </c>
      <c r="R412" s="118">
        <v>3969.05</v>
      </c>
      <c r="U412" s="49">
        <v>43700</v>
      </c>
      <c r="V412" s="49"/>
      <c r="W412" s="49"/>
      <c r="Y412" s="49"/>
      <c r="Z412" s="49"/>
      <c r="AA412" s="49"/>
      <c r="AC412" s="49"/>
      <c r="AD412" s="49"/>
      <c r="AE412" s="49"/>
      <c r="AG412" s="49"/>
      <c r="AH412" s="49"/>
      <c r="AL412" s="49"/>
    </row>
    <row r="413" spans="9:38" x14ac:dyDescent="0.3">
      <c r="I413" s="49"/>
      <c r="M413" s="49"/>
      <c r="Q413" s="115" t="s">
        <v>560</v>
      </c>
      <c r="R413" s="118">
        <v>244.99</v>
      </c>
      <c r="U413" s="49">
        <v>43700</v>
      </c>
      <c r="V413" s="49"/>
      <c r="W413" s="49"/>
      <c r="Y413" s="49"/>
      <c r="Z413" s="49"/>
      <c r="AA413" s="49"/>
      <c r="AC413" s="49"/>
      <c r="AD413" s="49"/>
      <c r="AE413" s="49"/>
      <c r="AG413" s="49"/>
      <c r="AH413" s="49"/>
      <c r="AL413" s="49"/>
    </row>
    <row r="414" spans="9:38" x14ac:dyDescent="0.3">
      <c r="I414" s="49"/>
      <c r="M414" s="49"/>
      <c r="Q414" s="115" t="s">
        <v>561</v>
      </c>
      <c r="R414" s="118">
        <v>180</v>
      </c>
      <c r="U414" s="49">
        <v>43700</v>
      </c>
      <c r="V414" s="49"/>
      <c r="W414" s="49"/>
      <c r="Y414" s="49"/>
      <c r="Z414" s="49"/>
      <c r="AA414" s="49"/>
      <c r="AC414" s="49"/>
      <c r="AD414" s="49"/>
      <c r="AE414" s="49"/>
      <c r="AG414" s="49"/>
      <c r="AH414" s="49"/>
      <c r="AL414" s="49"/>
    </row>
    <row r="415" spans="9:38" x14ac:dyDescent="0.3">
      <c r="I415" s="49"/>
      <c r="M415" s="49"/>
      <c r="Q415" s="115" t="s">
        <v>562</v>
      </c>
      <c r="R415" s="118">
        <v>1014.95</v>
      </c>
      <c r="U415" s="49">
        <v>43700</v>
      </c>
      <c r="V415" s="49"/>
      <c r="W415" s="49"/>
      <c r="Y415" s="49"/>
      <c r="Z415" s="49"/>
      <c r="AA415" s="49"/>
      <c r="AC415" s="49"/>
      <c r="AD415" s="49"/>
      <c r="AE415" s="49"/>
      <c r="AG415" s="49"/>
      <c r="AH415" s="49"/>
      <c r="AL415" s="49"/>
    </row>
    <row r="416" spans="9:38" x14ac:dyDescent="0.3">
      <c r="I416" s="49"/>
      <c r="M416" s="49"/>
      <c r="Q416" s="115" t="s">
        <v>563</v>
      </c>
      <c r="R416" s="118">
        <v>5193.62</v>
      </c>
      <c r="U416" s="49">
        <v>43700</v>
      </c>
      <c r="V416" s="49"/>
      <c r="W416" s="49"/>
      <c r="Y416" s="49"/>
      <c r="Z416" s="49"/>
      <c r="AA416" s="49"/>
      <c r="AC416" s="49"/>
      <c r="AD416" s="49"/>
      <c r="AE416" s="49"/>
      <c r="AG416" s="49"/>
      <c r="AH416" s="49"/>
      <c r="AL416" s="49"/>
    </row>
    <row r="417" spans="9:38" x14ac:dyDescent="0.3">
      <c r="I417" s="49"/>
      <c r="M417" s="49"/>
      <c r="Q417" s="115" t="s">
        <v>564</v>
      </c>
      <c r="R417" s="118">
        <v>950</v>
      </c>
      <c r="U417" s="49">
        <v>43700</v>
      </c>
      <c r="V417" s="49"/>
      <c r="W417" s="49"/>
      <c r="Y417" s="49"/>
      <c r="Z417" s="49"/>
      <c r="AA417" s="49"/>
      <c r="AC417" s="49"/>
      <c r="AD417" s="49"/>
      <c r="AE417" s="49"/>
      <c r="AG417" s="49"/>
      <c r="AH417" s="49"/>
      <c r="AL417" s="49"/>
    </row>
    <row r="418" spans="9:38" x14ac:dyDescent="0.3">
      <c r="I418" s="49"/>
      <c r="M418" s="49"/>
      <c r="Q418" s="115" t="s">
        <v>565</v>
      </c>
      <c r="R418" s="118">
        <v>6667.2</v>
      </c>
      <c r="U418" s="49">
        <v>43700</v>
      </c>
      <c r="V418" s="49"/>
      <c r="W418" s="49"/>
      <c r="Y418" s="49"/>
      <c r="Z418" s="49"/>
      <c r="AA418" s="49"/>
      <c r="AC418" s="49"/>
      <c r="AD418" s="49"/>
      <c r="AE418" s="49"/>
      <c r="AG418" s="49"/>
      <c r="AH418" s="49"/>
      <c r="AL418" s="49"/>
    </row>
    <row r="419" spans="9:38" x14ac:dyDescent="0.3">
      <c r="I419" s="49"/>
      <c r="M419" s="49"/>
      <c r="Q419" s="115" t="s">
        <v>566</v>
      </c>
      <c r="R419" s="118">
        <v>1235.3399999999999</v>
      </c>
      <c r="U419" s="49">
        <v>43700</v>
      </c>
      <c r="V419" s="49"/>
      <c r="W419" s="49"/>
      <c r="Y419" s="49"/>
      <c r="Z419" s="49"/>
      <c r="AA419" s="49"/>
      <c r="AC419" s="49"/>
      <c r="AD419" s="49"/>
      <c r="AE419" s="49"/>
      <c r="AG419" s="49"/>
      <c r="AH419" s="49"/>
      <c r="AL419" s="49"/>
    </row>
    <row r="420" spans="9:38" x14ac:dyDescent="0.3">
      <c r="I420" s="49"/>
      <c r="M420" s="49"/>
      <c r="Q420" s="115" t="s">
        <v>567</v>
      </c>
      <c r="R420" s="118">
        <v>2797.37</v>
      </c>
      <c r="U420" s="49">
        <v>43700</v>
      </c>
      <c r="V420" s="49"/>
      <c r="W420" s="49"/>
      <c r="Y420" s="49"/>
      <c r="Z420" s="49"/>
      <c r="AA420" s="49"/>
      <c r="AC420" s="49"/>
      <c r="AD420" s="49"/>
      <c r="AE420" s="49"/>
      <c r="AG420" s="49"/>
      <c r="AH420" s="49"/>
      <c r="AL420" s="49"/>
    </row>
    <row r="421" spans="9:38" x14ac:dyDescent="0.3">
      <c r="I421" s="49"/>
      <c r="M421" s="49"/>
      <c r="Q421" s="115" t="s">
        <v>568</v>
      </c>
      <c r="R421" s="118">
        <v>275</v>
      </c>
      <c r="U421" s="49">
        <v>43700</v>
      </c>
      <c r="V421" s="49"/>
      <c r="W421" s="49"/>
      <c r="Y421" s="49"/>
      <c r="Z421" s="49"/>
      <c r="AA421" s="49"/>
      <c r="AC421" s="49"/>
      <c r="AD421" s="49"/>
      <c r="AE421" s="49"/>
      <c r="AG421" s="49"/>
      <c r="AH421" s="49"/>
      <c r="AL421" s="49"/>
    </row>
    <row r="422" spans="9:38" x14ac:dyDescent="0.3">
      <c r="I422" s="49"/>
      <c r="M422" s="49"/>
      <c r="Q422" s="115" t="s">
        <v>569</v>
      </c>
      <c r="R422" s="118">
        <v>3324.14</v>
      </c>
      <c r="U422" s="49">
        <v>43700</v>
      </c>
      <c r="V422" s="49"/>
      <c r="W422" s="49"/>
      <c r="Y422" s="49"/>
      <c r="Z422" s="49"/>
      <c r="AA422" s="49"/>
      <c r="AC422" s="49"/>
      <c r="AD422" s="49"/>
      <c r="AE422" s="49"/>
      <c r="AG422" s="49"/>
      <c r="AH422" s="49"/>
      <c r="AL422" s="49"/>
    </row>
    <row r="423" spans="9:38" x14ac:dyDescent="0.3">
      <c r="I423" s="49"/>
      <c r="M423" s="49"/>
      <c r="Q423" s="115" t="s">
        <v>570</v>
      </c>
      <c r="R423" s="118">
        <v>23.99</v>
      </c>
      <c r="U423" s="49">
        <v>43700</v>
      </c>
      <c r="V423" s="49"/>
      <c r="W423" s="49"/>
      <c r="Y423" s="49"/>
      <c r="Z423" s="49"/>
      <c r="AA423" s="49"/>
      <c r="AC423" s="49"/>
      <c r="AD423" s="49"/>
      <c r="AE423" s="49"/>
      <c r="AG423" s="49"/>
      <c r="AH423" s="49"/>
      <c r="AL423" s="49"/>
    </row>
    <row r="424" spans="9:38" x14ac:dyDescent="0.3">
      <c r="I424" s="49"/>
      <c r="M424" s="49"/>
      <c r="Q424" s="115" t="s">
        <v>571</v>
      </c>
      <c r="R424" s="118">
        <v>49.22</v>
      </c>
      <c r="U424" s="49">
        <v>43700</v>
      </c>
      <c r="V424" s="49"/>
      <c r="W424" s="49"/>
      <c r="Y424" s="49"/>
      <c r="Z424" s="49"/>
      <c r="AA424" s="49"/>
      <c r="AC424" s="49"/>
      <c r="AD424" s="49"/>
      <c r="AE424" s="49"/>
      <c r="AG424" s="49"/>
      <c r="AH424" s="49"/>
      <c r="AL424" s="49"/>
    </row>
    <row r="425" spans="9:38" x14ac:dyDescent="0.3">
      <c r="I425" s="49"/>
      <c r="M425" s="49"/>
      <c r="Q425" s="115" t="s">
        <v>572</v>
      </c>
      <c r="R425" s="118">
        <v>1105</v>
      </c>
      <c r="U425" s="49">
        <v>43700</v>
      </c>
      <c r="V425" s="49"/>
      <c r="W425" s="49"/>
      <c r="Y425" s="49"/>
      <c r="Z425" s="49"/>
      <c r="AA425" s="49"/>
      <c r="AC425" s="49"/>
      <c r="AD425" s="49"/>
      <c r="AE425" s="49"/>
      <c r="AG425" s="49"/>
      <c r="AH425" s="49"/>
      <c r="AL425" s="49"/>
    </row>
    <row r="426" spans="9:38" x14ac:dyDescent="0.3">
      <c r="I426" s="49"/>
      <c r="M426" s="49"/>
      <c r="Q426" s="115" t="s">
        <v>573</v>
      </c>
      <c r="R426" s="118">
        <v>2520.94</v>
      </c>
      <c r="U426" s="49">
        <v>43700</v>
      </c>
      <c r="V426" s="49"/>
      <c r="W426" s="49"/>
      <c r="Y426" s="49"/>
      <c r="Z426" s="49"/>
      <c r="AA426" s="49"/>
      <c r="AC426" s="49"/>
      <c r="AD426" s="49"/>
      <c r="AE426" s="49"/>
      <c r="AG426" s="49"/>
      <c r="AH426" s="49"/>
      <c r="AL426" s="49"/>
    </row>
    <row r="427" spans="9:38" x14ac:dyDescent="0.3">
      <c r="I427" s="49"/>
      <c r="M427" s="49"/>
      <c r="Q427" s="115" t="s">
        <v>574</v>
      </c>
      <c r="R427" s="118">
        <v>122.01</v>
      </c>
      <c r="U427" s="49">
        <v>43700</v>
      </c>
      <c r="V427" s="49"/>
      <c r="W427" s="49"/>
      <c r="Y427" s="49"/>
      <c r="Z427" s="49"/>
      <c r="AA427" s="49"/>
      <c r="AC427" s="49"/>
      <c r="AD427" s="49"/>
      <c r="AE427" s="49"/>
      <c r="AG427" s="49"/>
      <c r="AH427" s="49"/>
      <c r="AL427" s="49"/>
    </row>
    <row r="428" spans="9:38" x14ac:dyDescent="0.3">
      <c r="I428" s="49"/>
      <c r="M428" s="49"/>
      <c r="Q428" s="115" t="s">
        <v>575</v>
      </c>
      <c r="R428" s="118">
        <v>3688.29</v>
      </c>
      <c r="U428" s="49">
        <v>43700</v>
      </c>
      <c r="V428" s="49"/>
      <c r="W428" s="49"/>
      <c r="Y428" s="49"/>
      <c r="Z428" s="49"/>
      <c r="AA428" s="49"/>
      <c r="AC428" s="49"/>
      <c r="AD428" s="49"/>
      <c r="AE428" s="49"/>
      <c r="AG428" s="49"/>
      <c r="AH428" s="49"/>
      <c r="AL428" s="49"/>
    </row>
    <row r="429" spans="9:38" x14ac:dyDescent="0.3">
      <c r="I429" s="49"/>
      <c r="M429" s="49"/>
      <c r="Q429" s="115" t="s">
        <v>576</v>
      </c>
      <c r="R429" s="118">
        <v>50</v>
      </c>
      <c r="U429" s="49">
        <v>43700</v>
      </c>
      <c r="V429" s="49"/>
      <c r="W429" s="49"/>
      <c r="Y429" s="49"/>
      <c r="Z429" s="49"/>
      <c r="AA429" s="49"/>
      <c r="AC429" s="49"/>
      <c r="AD429" s="49"/>
      <c r="AE429" s="49"/>
      <c r="AG429" s="49"/>
      <c r="AH429" s="49"/>
      <c r="AL429" s="49"/>
    </row>
    <row r="430" spans="9:38" ht="15" thickBot="1" x14ac:dyDescent="0.35">
      <c r="I430" s="49"/>
      <c r="M430" s="49"/>
      <c r="Q430" s="115" t="s">
        <v>577</v>
      </c>
      <c r="R430" s="118">
        <v>1533.38</v>
      </c>
      <c r="U430" s="49">
        <v>43700</v>
      </c>
      <c r="V430" s="49"/>
      <c r="W430" s="49"/>
      <c r="Y430" s="49"/>
      <c r="Z430" s="49"/>
      <c r="AA430" s="49"/>
      <c r="AC430" s="49"/>
      <c r="AD430" s="49"/>
      <c r="AE430" s="49"/>
      <c r="AG430" s="49"/>
      <c r="AH430" s="49"/>
      <c r="AL430" s="49"/>
    </row>
    <row r="431" spans="9:38" ht="15" thickBot="1" x14ac:dyDescent="0.35">
      <c r="I431" s="49"/>
      <c r="M431" s="49"/>
      <c r="Q431" s="105" t="s">
        <v>579</v>
      </c>
      <c r="R431" s="109">
        <v>453</v>
      </c>
      <c r="U431" s="49">
        <v>43708</v>
      </c>
      <c r="V431" s="49"/>
      <c r="W431" s="49"/>
      <c r="Y431" s="49"/>
      <c r="Z431" s="49"/>
      <c r="AA431" s="49"/>
      <c r="AC431" s="49"/>
      <c r="AD431" s="49"/>
      <c r="AE431" s="49"/>
      <c r="AG431" s="49"/>
      <c r="AH431" s="49"/>
      <c r="AL431" s="49"/>
    </row>
    <row r="432" spans="9:38" ht="15" thickBot="1" x14ac:dyDescent="0.35">
      <c r="I432" s="49"/>
      <c r="M432" s="49"/>
      <c r="Q432" s="105" t="s">
        <v>580</v>
      </c>
      <c r="R432" s="109">
        <v>377</v>
      </c>
      <c r="U432" s="49">
        <v>43738</v>
      </c>
      <c r="V432" s="49"/>
      <c r="W432" s="49"/>
      <c r="Y432" s="49"/>
      <c r="Z432" s="49"/>
      <c r="AA432" s="49"/>
      <c r="AC432" s="49"/>
      <c r="AD432" s="49"/>
      <c r="AE432" s="49"/>
      <c r="AG432" s="49"/>
      <c r="AH432" s="49"/>
      <c r="AL432" s="49"/>
    </row>
    <row r="433" spans="1:57" ht="15" thickBot="1" x14ac:dyDescent="0.35">
      <c r="I433" s="49"/>
      <c r="M433" s="49"/>
      <c r="Q433" s="105" t="s">
        <v>1016</v>
      </c>
      <c r="R433" s="109">
        <v>389</v>
      </c>
      <c r="S433" s="152"/>
      <c r="T433" s="152"/>
      <c r="U433" s="153">
        <v>43769</v>
      </c>
      <c r="V433" s="49"/>
      <c r="W433" s="49"/>
      <c r="Y433" s="49"/>
      <c r="Z433" s="49"/>
      <c r="AA433" s="49"/>
      <c r="AC433" s="49"/>
      <c r="AD433" s="49"/>
      <c r="AE433" s="49"/>
      <c r="AG433" s="49"/>
      <c r="AH433" s="49"/>
      <c r="AL433" s="49"/>
    </row>
    <row r="434" spans="1:57" ht="15" thickBot="1" x14ac:dyDescent="0.35">
      <c r="I434" s="49"/>
      <c r="M434" s="49"/>
      <c r="Q434" s="105" t="s">
        <v>581</v>
      </c>
      <c r="R434" s="109">
        <v>6108.6</v>
      </c>
      <c r="U434" s="49">
        <v>43791</v>
      </c>
      <c r="V434" s="49"/>
      <c r="W434" s="49"/>
      <c r="Y434" s="49"/>
      <c r="Z434" s="49"/>
      <c r="AA434" s="49"/>
      <c r="AC434" s="49"/>
      <c r="AD434" s="49"/>
      <c r="AE434" s="49"/>
      <c r="AG434" s="49"/>
      <c r="AH434" s="49"/>
      <c r="AL434" s="49"/>
    </row>
    <row r="435" spans="1:57" ht="15" thickBot="1" x14ac:dyDescent="0.35">
      <c r="I435" s="49"/>
      <c r="M435" s="49"/>
      <c r="Q435" s="105" t="s">
        <v>582</v>
      </c>
      <c r="R435" s="109">
        <v>146</v>
      </c>
      <c r="U435" s="49">
        <v>43791</v>
      </c>
      <c r="V435" s="49"/>
      <c r="W435" s="49"/>
      <c r="Y435" s="49"/>
      <c r="Z435" s="49"/>
      <c r="AA435" s="49"/>
      <c r="AC435" s="49"/>
      <c r="AD435" s="49"/>
      <c r="AE435" s="49"/>
      <c r="AG435" s="49"/>
      <c r="AH435" s="49"/>
      <c r="AL435" s="49"/>
    </row>
    <row r="436" spans="1:57" ht="15" thickBot="1" x14ac:dyDescent="0.35">
      <c r="I436" s="49"/>
      <c r="M436" s="49"/>
      <c r="Q436" s="105" t="s">
        <v>583</v>
      </c>
      <c r="R436" s="109">
        <v>250000</v>
      </c>
      <c r="U436" s="49">
        <v>43791</v>
      </c>
      <c r="V436" s="49"/>
      <c r="W436" s="49"/>
      <c r="Y436" s="49"/>
      <c r="Z436" s="49"/>
      <c r="AA436" s="49"/>
      <c r="AC436" s="49"/>
      <c r="AD436" s="49"/>
      <c r="AE436" s="49"/>
      <c r="AG436" s="49"/>
      <c r="AH436" s="49"/>
      <c r="AL436" s="49"/>
    </row>
    <row r="437" spans="1:57" ht="15" thickBot="1" x14ac:dyDescent="0.35">
      <c r="I437" s="49"/>
      <c r="M437" s="49"/>
      <c r="Q437" s="129" t="s">
        <v>794</v>
      </c>
      <c r="R437" s="109">
        <v>150000</v>
      </c>
      <c r="U437" s="49">
        <v>43791</v>
      </c>
      <c r="V437" s="49"/>
      <c r="W437" s="49"/>
      <c r="Y437" s="49"/>
      <c r="Z437" s="49"/>
      <c r="AA437" s="49"/>
      <c r="AC437" s="49"/>
      <c r="AD437" s="49"/>
      <c r="AE437" s="49"/>
      <c r="AG437" s="49"/>
      <c r="AH437" s="49"/>
      <c r="AL437" s="49"/>
    </row>
    <row r="438" spans="1:57" ht="15" thickBot="1" x14ac:dyDescent="0.35">
      <c r="I438" s="49"/>
      <c r="M438" s="49"/>
      <c r="Q438" s="105" t="s">
        <v>1017</v>
      </c>
      <c r="R438" s="109">
        <v>822</v>
      </c>
      <c r="S438" s="152"/>
      <c r="T438" s="152"/>
      <c r="U438" s="153">
        <v>43799</v>
      </c>
      <c r="V438" s="49"/>
      <c r="W438" s="49"/>
      <c r="Y438" s="49"/>
      <c r="Z438" s="49"/>
      <c r="AA438" s="49"/>
      <c r="AC438" s="49"/>
      <c r="AD438" s="49"/>
      <c r="AE438" s="49"/>
      <c r="AG438" s="49"/>
      <c r="AH438" s="49"/>
      <c r="AL438" s="49"/>
    </row>
    <row r="439" spans="1:57" ht="15" thickBot="1" x14ac:dyDescent="0.35">
      <c r="I439" s="49"/>
      <c r="M439" s="49"/>
      <c r="Q439" s="105"/>
      <c r="R439" s="117"/>
      <c r="V439" s="49"/>
      <c r="W439" s="49"/>
      <c r="Y439" s="49"/>
      <c r="Z439" s="49"/>
      <c r="AA439" s="49"/>
      <c r="AC439" s="49"/>
      <c r="AD439" s="49"/>
      <c r="AE439" s="49"/>
      <c r="AG439" s="49"/>
      <c r="AH439" s="49"/>
      <c r="AL439" s="49"/>
    </row>
    <row r="440" spans="1:57" ht="15" thickBot="1" x14ac:dyDescent="0.35">
      <c r="I440" s="49"/>
      <c r="M440" s="49"/>
      <c r="Q440" s="105"/>
      <c r="R440" s="117"/>
      <c r="V440" s="49"/>
      <c r="W440" s="49"/>
      <c r="Y440" s="49"/>
      <c r="Z440" s="49"/>
      <c r="AA440" s="49"/>
      <c r="AC440" s="49"/>
      <c r="AD440" s="49"/>
      <c r="AE440" s="49"/>
      <c r="AG440" s="49"/>
      <c r="AH440" s="49"/>
      <c r="AL440" s="49"/>
    </row>
    <row r="441" spans="1:57" ht="15" thickBot="1" x14ac:dyDescent="0.35">
      <c r="I441" s="49"/>
      <c r="M441" s="49"/>
      <c r="Q441" s="105"/>
      <c r="R441" s="117"/>
      <c r="V441" s="49"/>
      <c r="W441" s="49"/>
      <c r="Y441" s="49"/>
      <c r="Z441" s="49"/>
      <c r="AA441" s="49"/>
      <c r="AC441" s="49"/>
      <c r="AD441" s="49"/>
      <c r="AE441" s="49"/>
      <c r="AG441" s="49"/>
      <c r="AH441" s="49"/>
      <c r="AL441" s="49"/>
    </row>
    <row r="442" spans="1:57" x14ac:dyDescent="0.3">
      <c r="Q442"/>
      <c r="R442" s="65"/>
      <c r="V442" s="49"/>
      <c r="W442" s="49"/>
      <c r="Y442" s="49"/>
      <c r="Z442" s="49"/>
      <c r="AA442" s="49"/>
      <c r="AC442" s="49"/>
      <c r="AD442" s="49"/>
      <c r="AE442" s="49"/>
      <c r="AG442" s="49"/>
      <c r="AH442" s="49"/>
      <c r="AL442" s="49"/>
    </row>
    <row r="443" spans="1:57" x14ac:dyDescent="0.3">
      <c r="Q443"/>
      <c r="R443" s="65"/>
      <c r="V443" s="49"/>
      <c r="W443" s="49"/>
      <c r="Y443" s="49"/>
      <c r="Z443" s="49"/>
      <c r="AA443" s="49"/>
      <c r="AC443" s="49"/>
      <c r="AD443" s="49"/>
      <c r="AE443" s="49"/>
      <c r="AG443" s="49"/>
      <c r="AH443" s="49"/>
      <c r="AL443" s="49"/>
    </row>
    <row r="444" spans="1:57" x14ac:dyDescent="0.3">
      <c r="Q444"/>
      <c r="R444" s="65"/>
      <c r="V444" s="49"/>
      <c r="W444" s="49"/>
      <c r="Y444" s="49"/>
      <c r="Z444" s="49"/>
      <c r="AA444" s="49"/>
      <c r="AC444" s="49"/>
      <c r="AD444" s="49"/>
      <c r="AE444" s="49"/>
      <c r="AG444" s="49"/>
      <c r="AH444" s="49"/>
      <c r="AL444" s="49"/>
    </row>
    <row r="445" spans="1:57" x14ac:dyDescent="0.3">
      <c r="Q445"/>
      <c r="R445" s="65"/>
      <c r="V445" s="49"/>
      <c r="W445" s="49"/>
      <c r="Y445" s="49"/>
      <c r="Z445" s="49"/>
      <c r="AA445" s="49"/>
      <c r="AC445" s="49"/>
      <c r="AD445" s="49"/>
      <c r="AE445" s="49"/>
      <c r="AG445" s="49"/>
      <c r="AH445" s="49"/>
      <c r="AL445" s="49"/>
    </row>
    <row r="446" spans="1:57" x14ac:dyDescent="0.3">
      <c r="Q446" s="62"/>
      <c r="V446" s="49"/>
      <c r="W446" s="49"/>
      <c r="Y446" s="49"/>
      <c r="Z446" s="49"/>
      <c r="AA446" s="49"/>
      <c r="AC446" s="49"/>
      <c r="AD446" s="49"/>
      <c r="AE446" s="49"/>
      <c r="AG446" s="49"/>
      <c r="AH446" s="49"/>
      <c r="AL446" s="49"/>
    </row>
    <row r="447" spans="1:57" s="52" customFormat="1" x14ac:dyDescent="0.3">
      <c r="A447" s="63" t="s">
        <v>83</v>
      </c>
      <c r="B447" s="48">
        <f>SUM(B2:B446)</f>
        <v>1014.95</v>
      </c>
      <c r="F447" s="50">
        <f>SUM(F2:F446)</f>
        <v>52000</v>
      </c>
      <c r="J447" s="48">
        <f>SUM(J2:J446)</f>
        <v>18000</v>
      </c>
      <c r="N447" s="48">
        <f>SUM(N2:N446)</f>
        <v>150000</v>
      </c>
      <c r="Q447" s="51"/>
      <c r="R447" s="54">
        <f>SUM(R2:R444)</f>
        <v>1032443.5199999996</v>
      </c>
      <c r="S447" s="54"/>
      <c r="T447" s="54"/>
      <c r="U447" s="49"/>
      <c r="X447" s="52">
        <f>SUM(X2:X446)</f>
        <v>0</v>
      </c>
      <c r="AB447" s="48">
        <f>SUM(AB2:AB446)</f>
        <v>0</v>
      </c>
      <c r="AF447" s="85">
        <f>SUM(AF2:AF446)</f>
        <v>0</v>
      </c>
      <c r="AJ447" s="50">
        <f>SUM(AJ2:AJ446)</f>
        <v>0</v>
      </c>
      <c r="AN447" s="50">
        <f>SUM(AN2:AN446)</f>
        <v>0</v>
      </c>
      <c r="AR447" s="58">
        <f>SUM(AR2:AR446)</f>
        <v>0</v>
      </c>
      <c r="AV447" s="85">
        <f>SUM(AV2:AV446)</f>
        <v>0</v>
      </c>
      <c r="AX447" s="47"/>
      <c r="AY447" s="47"/>
      <c r="AZ447" s="60">
        <f>SUM(AZ2:AZ446)</f>
        <v>19997</v>
      </c>
      <c r="BA447" s="47"/>
      <c r="BB447" s="47"/>
      <c r="BC447" s="47"/>
      <c r="BD447" s="60">
        <f>SUM(BD2:BD446)</f>
        <v>7730.24</v>
      </c>
      <c r="BE447" s="47"/>
    </row>
    <row r="448" spans="1:57" x14ac:dyDescent="0.3">
      <c r="Q448" s="51"/>
      <c r="R448" s="52"/>
      <c r="V448" s="49"/>
      <c r="W448" s="49"/>
      <c r="Y448" s="49"/>
      <c r="Z448" s="49"/>
      <c r="AA448" s="49"/>
      <c r="AC448" s="49"/>
      <c r="AD448" s="49"/>
      <c r="AE448" s="49"/>
      <c r="AG448" s="49"/>
      <c r="AH448" s="49"/>
      <c r="AL448" s="49"/>
      <c r="AX448" s="52"/>
      <c r="BB448" s="52"/>
    </row>
    <row r="449" spans="17:38" x14ac:dyDescent="0.3">
      <c r="Q449" s="47"/>
      <c r="R449" s="54">
        <f>SUMIF(U2:U444,"&gt;=12/01/2018",R2:R444)</f>
        <v>1032443.5199999996</v>
      </c>
      <c r="V449" s="49"/>
      <c r="W449" s="49"/>
      <c r="Y449" s="49"/>
      <c r="Z449" s="49"/>
      <c r="AA449" s="49"/>
      <c r="AC449" s="49"/>
      <c r="AD449" s="49"/>
      <c r="AE449" s="49"/>
      <c r="AG449" s="49"/>
      <c r="AH449" s="49"/>
      <c r="AL449" s="49"/>
    </row>
    <row r="450" spans="17:38" x14ac:dyDescent="0.3">
      <c r="Q450" s="47"/>
      <c r="R450" s="47"/>
      <c r="V450" s="49"/>
      <c r="W450" s="49"/>
      <c r="Y450" s="49"/>
      <c r="Z450" s="49"/>
      <c r="AA450" s="49"/>
      <c r="AC450" s="49"/>
      <c r="AD450" s="49"/>
      <c r="AE450" s="49"/>
      <c r="AG450" s="49"/>
      <c r="AH450" s="49"/>
      <c r="AL450" s="49"/>
    </row>
    <row r="451" spans="17:38" x14ac:dyDescent="0.3">
      <c r="Q451" s="47"/>
      <c r="R451" s="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3"/>
  <sheetViews>
    <sheetView workbookViewId="0">
      <selection activeCell="B3" sqref="B3"/>
    </sheetView>
  </sheetViews>
  <sheetFormatPr defaultRowHeight="14.4" x14ac:dyDescent="0.3"/>
  <cols>
    <col min="1" max="1" width="28" bestFit="1" customWidth="1"/>
    <col min="2" max="2" width="15.44140625" bestFit="1" customWidth="1"/>
    <col min="3" max="3" width="12.77734375" bestFit="1" customWidth="1"/>
    <col min="5" max="5" width="15.77734375" bestFit="1" customWidth="1"/>
    <col min="6" max="6" width="20.77734375" bestFit="1" customWidth="1"/>
    <col min="7" max="7" width="12.77734375" style="81" bestFit="1" customWidth="1"/>
    <col min="9" max="9" width="18.88671875" bestFit="1" customWidth="1"/>
    <col min="10" max="10" width="19" bestFit="1" customWidth="1"/>
    <col min="11" max="11" width="16.77734375" bestFit="1" customWidth="1"/>
    <col min="12" max="12" width="12.109375" style="81" bestFit="1" customWidth="1"/>
    <col min="16" max="16" width="8.77734375" style="119"/>
  </cols>
  <sheetData>
    <row r="1" spans="1:12" s="1" customFormat="1" ht="18" x14ac:dyDescent="0.35">
      <c r="A1" s="121" t="s">
        <v>584</v>
      </c>
      <c r="B1" s="122">
        <f>B258-F258</f>
        <v>16938.080000000191</v>
      </c>
      <c r="G1" s="90"/>
      <c r="L1" s="90"/>
    </row>
    <row r="2" spans="1:12" ht="28.8" x14ac:dyDescent="0.3">
      <c r="A2" s="123" t="s">
        <v>590</v>
      </c>
      <c r="B2" s="124">
        <v>16938.080000000002</v>
      </c>
    </row>
    <row r="4" spans="1:12" ht="43.2" x14ac:dyDescent="0.3">
      <c r="A4" s="1" t="s">
        <v>585</v>
      </c>
      <c r="B4" s="2" t="s">
        <v>87</v>
      </c>
      <c r="C4" s="3" t="s">
        <v>706</v>
      </c>
      <c r="D4" s="1"/>
      <c r="E4" s="1" t="s">
        <v>587</v>
      </c>
      <c r="F4" s="2" t="s">
        <v>586</v>
      </c>
      <c r="G4" s="3" t="s">
        <v>706</v>
      </c>
      <c r="H4" s="1"/>
      <c r="I4" s="1" t="s">
        <v>898</v>
      </c>
      <c r="J4" s="2" t="s">
        <v>899</v>
      </c>
      <c r="K4" s="125" t="s">
        <v>657</v>
      </c>
      <c r="L4" s="90" t="s">
        <v>900</v>
      </c>
    </row>
    <row r="5" spans="1:12" x14ac:dyDescent="0.3">
      <c r="A5" t="s">
        <v>583</v>
      </c>
      <c r="B5" s="119">
        <v>250000</v>
      </c>
      <c r="E5" t="s">
        <v>610</v>
      </c>
      <c r="F5" s="65">
        <v>1829.68</v>
      </c>
      <c r="G5" s="20">
        <v>43706</v>
      </c>
      <c r="I5" t="s">
        <v>658</v>
      </c>
      <c r="J5" s="119">
        <v>1829.68</v>
      </c>
      <c r="K5" s="119">
        <v>0</v>
      </c>
      <c r="L5" s="20">
        <v>43706</v>
      </c>
    </row>
    <row r="6" spans="1:12" x14ac:dyDescent="0.3">
      <c r="A6" t="s">
        <v>588</v>
      </c>
      <c r="B6" s="119">
        <v>891.58</v>
      </c>
      <c r="E6" t="s">
        <v>611</v>
      </c>
      <c r="F6" s="65">
        <v>648.33000000000004</v>
      </c>
      <c r="G6" s="20">
        <v>43706</v>
      </c>
      <c r="I6" t="s">
        <v>659</v>
      </c>
      <c r="J6">
        <v>648.33000000000004</v>
      </c>
      <c r="K6" s="119">
        <v>0</v>
      </c>
      <c r="L6" s="20">
        <v>43706</v>
      </c>
    </row>
    <row r="7" spans="1:12" x14ac:dyDescent="0.3">
      <c r="A7" t="s">
        <v>589</v>
      </c>
      <c r="B7" s="119">
        <v>42.95</v>
      </c>
      <c r="E7" t="s">
        <v>609</v>
      </c>
      <c r="F7" s="65">
        <v>3901.3</v>
      </c>
      <c r="G7" s="20">
        <v>43706</v>
      </c>
      <c r="I7" t="s">
        <v>660</v>
      </c>
      <c r="J7" s="119">
        <v>3901.3</v>
      </c>
      <c r="K7" s="119">
        <v>0</v>
      </c>
      <c r="L7" s="20">
        <v>43706</v>
      </c>
    </row>
    <row r="8" spans="1:12" x14ac:dyDescent="0.3">
      <c r="A8" t="s">
        <v>583</v>
      </c>
      <c r="B8" s="119">
        <v>150000</v>
      </c>
      <c r="E8" t="s">
        <v>615</v>
      </c>
      <c r="F8" s="65">
        <v>7533.54</v>
      </c>
      <c r="G8" s="20">
        <v>43706</v>
      </c>
      <c r="I8" t="s">
        <v>661</v>
      </c>
      <c r="J8" s="119">
        <v>7533.54</v>
      </c>
      <c r="K8" s="119">
        <v>0</v>
      </c>
      <c r="L8" s="20">
        <v>43706</v>
      </c>
    </row>
    <row r="9" spans="1:12" x14ac:dyDescent="0.3">
      <c r="A9" t="s">
        <v>894</v>
      </c>
      <c r="B9" s="119">
        <f>9975/2</f>
        <v>4987.5</v>
      </c>
      <c r="C9" s="20">
        <v>43788</v>
      </c>
      <c r="E9" t="s">
        <v>616</v>
      </c>
      <c r="F9" s="65">
        <v>241.04</v>
      </c>
      <c r="G9" s="20">
        <v>43706</v>
      </c>
      <c r="I9" t="s">
        <v>662</v>
      </c>
      <c r="J9" s="119">
        <v>241.04</v>
      </c>
      <c r="K9" s="119">
        <v>0</v>
      </c>
      <c r="L9" s="20">
        <v>43706</v>
      </c>
    </row>
    <row r="10" spans="1:12" x14ac:dyDescent="0.3">
      <c r="A10" t="s">
        <v>897</v>
      </c>
      <c r="B10" s="119">
        <v>2230.86</v>
      </c>
      <c r="E10" t="s">
        <v>613</v>
      </c>
      <c r="F10" s="65">
        <v>4344.57</v>
      </c>
      <c r="G10" s="20">
        <v>43706</v>
      </c>
      <c r="I10" t="s">
        <v>661</v>
      </c>
      <c r="J10" s="119">
        <v>4344.57</v>
      </c>
      <c r="K10" s="119">
        <v>0</v>
      </c>
      <c r="L10" s="20">
        <v>43706</v>
      </c>
    </row>
    <row r="11" spans="1:12" x14ac:dyDescent="0.3">
      <c r="B11" s="119"/>
      <c r="E11" t="s">
        <v>614</v>
      </c>
      <c r="F11" s="65">
        <v>220.75</v>
      </c>
      <c r="G11" s="20">
        <v>43706</v>
      </c>
      <c r="I11" t="s">
        <v>663</v>
      </c>
      <c r="J11" s="119">
        <v>220.75</v>
      </c>
      <c r="K11" s="119">
        <v>0</v>
      </c>
      <c r="L11" s="20">
        <v>43706</v>
      </c>
    </row>
    <row r="12" spans="1:12" x14ac:dyDescent="0.3">
      <c r="B12" s="119"/>
      <c r="E12" t="s">
        <v>612</v>
      </c>
      <c r="F12" s="65">
        <v>390.52</v>
      </c>
      <c r="G12" s="20">
        <v>43706</v>
      </c>
      <c r="I12" t="s">
        <v>664</v>
      </c>
      <c r="J12" s="119">
        <v>390.52</v>
      </c>
      <c r="K12" s="119">
        <v>0</v>
      </c>
      <c r="L12" s="20">
        <v>43706</v>
      </c>
    </row>
    <row r="13" spans="1:12" x14ac:dyDescent="0.3">
      <c r="B13" s="119"/>
      <c r="E13" t="s">
        <v>591</v>
      </c>
      <c r="F13" s="65">
        <v>53.99</v>
      </c>
      <c r="G13" s="20">
        <v>43709</v>
      </c>
      <c r="I13" t="s">
        <v>665</v>
      </c>
      <c r="J13" s="119">
        <v>53.99</v>
      </c>
      <c r="K13" s="119">
        <v>0</v>
      </c>
      <c r="L13" s="20">
        <v>43709</v>
      </c>
    </row>
    <row r="14" spans="1:12" x14ac:dyDescent="0.3">
      <c r="B14" s="119"/>
      <c r="E14" t="s">
        <v>592</v>
      </c>
      <c r="F14" s="65">
        <v>4849.6499999999996</v>
      </c>
      <c r="G14" s="20">
        <v>43711</v>
      </c>
      <c r="I14" t="s">
        <v>666</v>
      </c>
      <c r="J14" s="119">
        <v>4849.6499999999996</v>
      </c>
      <c r="K14" s="119">
        <v>0</v>
      </c>
      <c r="L14" s="20">
        <v>43711</v>
      </c>
    </row>
    <row r="15" spans="1:12" x14ac:dyDescent="0.3">
      <c r="B15" s="119"/>
      <c r="E15" t="s">
        <v>594</v>
      </c>
      <c r="F15" s="65">
        <v>1800</v>
      </c>
      <c r="G15" s="20">
        <v>43717</v>
      </c>
      <c r="I15" t="s">
        <v>667</v>
      </c>
      <c r="J15" s="119">
        <v>1800</v>
      </c>
      <c r="K15" s="119">
        <v>0</v>
      </c>
      <c r="L15" s="20">
        <v>43717</v>
      </c>
    </row>
    <row r="16" spans="1:12" x14ac:dyDescent="0.3">
      <c r="B16" s="119"/>
      <c r="E16" t="s">
        <v>635</v>
      </c>
      <c r="F16" s="65">
        <v>3404.56</v>
      </c>
      <c r="G16" s="20">
        <v>43717</v>
      </c>
      <c r="I16" t="s">
        <v>658</v>
      </c>
      <c r="J16" s="119">
        <v>3404.56</v>
      </c>
      <c r="K16" s="119">
        <v>0</v>
      </c>
      <c r="L16" s="20">
        <v>43717</v>
      </c>
    </row>
    <row r="17" spans="2:12" x14ac:dyDescent="0.3">
      <c r="B17" s="119"/>
      <c r="E17" t="s">
        <v>636</v>
      </c>
      <c r="F17" s="65">
        <v>3744.06</v>
      </c>
      <c r="G17" s="20">
        <v>43717</v>
      </c>
      <c r="I17" t="s">
        <v>659</v>
      </c>
      <c r="J17" s="119">
        <v>3744.06</v>
      </c>
      <c r="K17" s="119">
        <v>0</v>
      </c>
      <c r="L17" s="20">
        <v>43717</v>
      </c>
    </row>
    <row r="18" spans="2:12" x14ac:dyDescent="0.3">
      <c r="B18" s="119"/>
      <c r="E18" t="s">
        <v>637</v>
      </c>
      <c r="F18" s="65">
        <v>2195.4899999999998</v>
      </c>
      <c r="G18" s="20">
        <v>43717</v>
      </c>
      <c r="I18" t="s">
        <v>660</v>
      </c>
      <c r="J18" s="119">
        <v>2195.4899999999998</v>
      </c>
      <c r="K18" s="119">
        <v>0</v>
      </c>
      <c r="L18" s="20">
        <v>43717</v>
      </c>
    </row>
    <row r="19" spans="2:12" x14ac:dyDescent="0.3">
      <c r="B19" s="119"/>
      <c r="E19" t="s">
        <v>638</v>
      </c>
      <c r="F19" s="65">
        <v>100.97</v>
      </c>
      <c r="G19" s="20">
        <v>43717</v>
      </c>
      <c r="I19" t="s">
        <v>668</v>
      </c>
      <c r="J19" s="119">
        <v>100.97</v>
      </c>
      <c r="K19" s="119">
        <v>0</v>
      </c>
      <c r="L19" s="20">
        <v>43717</v>
      </c>
    </row>
    <row r="20" spans="2:12" x14ac:dyDescent="0.3">
      <c r="B20" s="119"/>
      <c r="E20" t="s">
        <v>641</v>
      </c>
      <c r="F20" s="65">
        <v>3002.84</v>
      </c>
      <c r="G20" s="20">
        <v>43717</v>
      </c>
      <c r="I20" t="s">
        <v>661</v>
      </c>
      <c r="J20" s="119">
        <v>3002.84</v>
      </c>
      <c r="K20" s="119">
        <v>0</v>
      </c>
      <c r="L20" s="20">
        <v>43717</v>
      </c>
    </row>
    <row r="21" spans="2:12" x14ac:dyDescent="0.3">
      <c r="B21" s="119"/>
      <c r="E21" t="s">
        <v>639</v>
      </c>
      <c r="F21" s="65">
        <v>130</v>
      </c>
      <c r="G21" s="20">
        <v>43717</v>
      </c>
      <c r="I21" t="s">
        <v>669</v>
      </c>
      <c r="J21" s="119">
        <v>130</v>
      </c>
      <c r="K21" s="119">
        <v>0</v>
      </c>
      <c r="L21" s="20">
        <v>43717</v>
      </c>
    </row>
    <row r="22" spans="2:12" x14ac:dyDescent="0.3">
      <c r="B22" s="119"/>
      <c r="E22" t="s">
        <v>640</v>
      </c>
      <c r="F22" s="65">
        <v>119.96</v>
      </c>
      <c r="G22" s="20">
        <v>43717</v>
      </c>
      <c r="I22" t="s">
        <v>662</v>
      </c>
      <c r="J22" s="119">
        <v>119.96</v>
      </c>
      <c r="K22" s="119">
        <v>0</v>
      </c>
      <c r="L22" s="20">
        <v>43717</v>
      </c>
    </row>
    <row r="23" spans="2:12" x14ac:dyDescent="0.3">
      <c r="B23" s="119"/>
      <c r="E23" t="s">
        <v>595</v>
      </c>
      <c r="F23" s="65">
        <v>8622.51</v>
      </c>
      <c r="G23" s="20">
        <v>43718</v>
      </c>
      <c r="I23" t="s">
        <v>670</v>
      </c>
      <c r="J23" s="119">
        <v>8622.51</v>
      </c>
      <c r="K23" s="119">
        <v>0</v>
      </c>
      <c r="L23" s="20">
        <v>43718</v>
      </c>
    </row>
    <row r="24" spans="2:12" x14ac:dyDescent="0.3">
      <c r="B24" s="119"/>
      <c r="E24" t="s">
        <v>596</v>
      </c>
      <c r="F24" s="65">
        <v>0</v>
      </c>
      <c r="G24" s="20" t="s">
        <v>656</v>
      </c>
      <c r="I24" t="s">
        <v>671</v>
      </c>
      <c r="J24" s="119">
        <v>0</v>
      </c>
      <c r="K24" s="119">
        <v>0</v>
      </c>
      <c r="L24" s="20">
        <v>43720</v>
      </c>
    </row>
    <row r="25" spans="2:12" x14ac:dyDescent="0.3">
      <c r="B25" s="119"/>
      <c r="E25" t="s">
        <v>593</v>
      </c>
      <c r="F25" s="65">
        <v>781.83</v>
      </c>
      <c r="G25" s="20">
        <v>43721</v>
      </c>
      <c r="I25" t="s">
        <v>672</v>
      </c>
      <c r="J25" s="119">
        <v>781.83</v>
      </c>
      <c r="K25" s="119">
        <v>0</v>
      </c>
      <c r="L25" s="20">
        <v>43721</v>
      </c>
    </row>
    <row r="26" spans="2:12" x14ac:dyDescent="0.3">
      <c r="B26" s="119"/>
      <c r="E26" t="s">
        <v>626</v>
      </c>
      <c r="F26" s="65">
        <v>307.13</v>
      </c>
      <c r="G26" s="20">
        <v>43721</v>
      </c>
      <c r="I26" t="s">
        <v>673</v>
      </c>
      <c r="J26" s="119">
        <v>307.13</v>
      </c>
      <c r="K26" s="119">
        <v>0</v>
      </c>
      <c r="L26" s="20">
        <v>43721</v>
      </c>
    </row>
    <row r="27" spans="2:12" x14ac:dyDescent="0.3">
      <c r="B27" s="119"/>
      <c r="E27" t="s">
        <v>624</v>
      </c>
      <c r="F27" s="65">
        <v>2647.42</v>
      </c>
      <c r="G27" s="20">
        <v>43721</v>
      </c>
      <c r="I27" t="s">
        <v>660</v>
      </c>
      <c r="J27" s="119">
        <v>2647.42</v>
      </c>
      <c r="K27" s="119">
        <v>0</v>
      </c>
      <c r="L27" s="20">
        <v>43721</v>
      </c>
    </row>
    <row r="28" spans="2:12" x14ac:dyDescent="0.3">
      <c r="B28" s="119"/>
      <c r="E28" t="s">
        <v>623</v>
      </c>
      <c r="F28" s="65">
        <v>83.5</v>
      </c>
      <c r="G28" s="20">
        <v>43721</v>
      </c>
      <c r="I28" t="s">
        <v>662</v>
      </c>
      <c r="J28" s="119">
        <v>83.5</v>
      </c>
      <c r="K28" s="119">
        <v>0</v>
      </c>
      <c r="L28" s="20">
        <v>43721</v>
      </c>
    </row>
    <row r="29" spans="2:12" x14ac:dyDescent="0.3">
      <c r="B29" s="119"/>
      <c r="E29" t="s">
        <v>625</v>
      </c>
      <c r="F29" s="65">
        <v>2556.3000000000002</v>
      </c>
      <c r="G29" s="20">
        <v>43721</v>
      </c>
      <c r="I29" t="s">
        <v>661</v>
      </c>
      <c r="J29" s="119">
        <v>2556.3000000000002</v>
      </c>
      <c r="K29" s="119">
        <v>0</v>
      </c>
      <c r="L29" s="20">
        <v>43721</v>
      </c>
    </row>
    <row r="30" spans="2:12" x14ac:dyDescent="0.3">
      <c r="B30" s="119"/>
      <c r="F30" s="65"/>
      <c r="G30" s="20"/>
      <c r="I30" t="s">
        <v>674</v>
      </c>
      <c r="J30" s="119">
        <v>0</v>
      </c>
      <c r="K30" s="119">
        <v>8394.85</v>
      </c>
      <c r="L30" s="20">
        <v>43721</v>
      </c>
    </row>
    <row r="31" spans="2:12" x14ac:dyDescent="0.3">
      <c r="B31" s="119"/>
      <c r="E31" t="s">
        <v>628</v>
      </c>
      <c r="F31" s="65">
        <v>78.95</v>
      </c>
      <c r="G31" s="20">
        <v>43721</v>
      </c>
      <c r="I31" t="s">
        <v>675</v>
      </c>
      <c r="J31" s="119">
        <v>78.95</v>
      </c>
      <c r="K31" s="119">
        <v>0</v>
      </c>
      <c r="L31" s="20">
        <v>43721</v>
      </c>
    </row>
    <row r="32" spans="2:12" x14ac:dyDescent="0.3">
      <c r="B32" s="119"/>
      <c r="E32" t="s">
        <v>629</v>
      </c>
      <c r="F32" s="65">
        <v>172.4</v>
      </c>
      <c r="G32" s="20">
        <v>43721</v>
      </c>
      <c r="I32" t="s">
        <v>676</v>
      </c>
      <c r="J32" s="119">
        <v>172.4</v>
      </c>
      <c r="K32" s="119">
        <v>118.89</v>
      </c>
      <c r="L32" s="20">
        <v>43721</v>
      </c>
    </row>
    <row r="33" spans="2:12" x14ac:dyDescent="0.3">
      <c r="B33" s="119"/>
      <c r="E33" t="s">
        <v>630</v>
      </c>
      <c r="F33" s="65">
        <v>2597.41</v>
      </c>
      <c r="G33" s="20">
        <v>43721</v>
      </c>
      <c r="I33" t="s">
        <v>677</v>
      </c>
      <c r="J33" s="119">
        <v>2597.41</v>
      </c>
      <c r="K33" s="119">
        <v>0</v>
      </c>
      <c r="L33" s="20">
        <v>43721</v>
      </c>
    </row>
    <row r="34" spans="2:12" x14ac:dyDescent="0.3">
      <c r="B34" s="119"/>
      <c r="E34" t="s">
        <v>631</v>
      </c>
      <c r="F34" s="65">
        <v>373.2</v>
      </c>
      <c r="G34" s="20">
        <v>43721</v>
      </c>
      <c r="I34" t="s">
        <v>678</v>
      </c>
      <c r="J34" s="119">
        <v>373.2</v>
      </c>
      <c r="K34" s="119">
        <v>0</v>
      </c>
      <c r="L34" s="20">
        <v>43721</v>
      </c>
    </row>
    <row r="35" spans="2:12" x14ac:dyDescent="0.3">
      <c r="B35" s="119"/>
      <c r="E35" t="s">
        <v>627</v>
      </c>
      <c r="F35" s="65">
        <v>3973.55</v>
      </c>
      <c r="G35" s="20">
        <v>43721</v>
      </c>
      <c r="I35" t="s">
        <v>679</v>
      </c>
      <c r="J35" s="119">
        <v>3973.55</v>
      </c>
      <c r="K35" s="119">
        <v>0</v>
      </c>
      <c r="L35" s="20">
        <v>43721</v>
      </c>
    </row>
    <row r="36" spans="2:12" x14ac:dyDescent="0.3">
      <c r="B36" s="119"/>
      <c r="E36" t="s">
        <v>634</v>
      </c>
      <c r="F36" s="65">
        <v>218.94</v>
      </c>
      <c r="G36" s="20">
        <v>43721</v>
      </c>
      <c r="I36" t="s">
        <v>680</v>
      </c>
      <c r="J36" s="119">
        <v>218.94</v>
      </c>
      <c r="K36" s="119">
        <v>100.99</v>
      </c>
      <c r="L36" s="20">
        <v>43721</v>
      </c>
    </row>
    <row r="37" spans="2:12" x14ac:dyDescent="0.3">
      <c r="B37" s="119"/>
      <c r="E37" t="s">
        <v>633</v>
      </c>
      <c r="F37" s="65">
        <v>457.33</v>
      </c>
      <c r="G37" s="20">
        <v>43721</v>
      </c>
      <c r="I37" t="s">
        <v>681</v>
      </c>
      <c r="J37" s="119">
        <v>457.33</v>
      </c>
      <c r="K37" s="119">
        <v>0</v>
      </c>
      <c r="L37" s="20">
        <v>43721</v>
      </c>
    </row>
    <row r="38" spans="2:12" x14ac:dyDescent="0.3">
      <c r="B38" s="119"/>
      <c r="E38" t="s">
        <v>632</v>
      </c>
      <c r="F38" s="65">
        <v>351.95</v>
      </c>
      <c r="G38" s="20">
        <v>43721</v>
      </c>
      <c r="I38" t="s">
        <v>682</v>
      </c>
      <c r="J38" s="119">
        <v>351.95</v>
      </c>
      <c r="K38" s="119">
        <v>0</v>
      </c>
      <c r="L38" s="20">
        <v>43721</v>
      </c>
    </row>
    <row r="39" spans="2:12" x14ac:dyDescent="0.3">
      <c r="B39" s="119"/>
      <c r="E39" t="s">
        <v>608</v>
      </c>
      <c r="F39" s="65">
        <v>913.19</v>
      </c>
      <c r="G39" s="20">
        <v>43721</v>
      </c>
      <c r="I39" t="s">
        <v>683</v>
      </c>
      <c r="J39" s="119">
        <v>913.19</v>
      </c>
      <c r="K39" s="119">
        <v>0</v>
      </c>
      <c r="L39" s="20">
        <v>43721</v>
      </c>
    </row>
    <row r="40" spans="2:12" x14ac:dyDescent="0.3">
      <c r="B40" s="119"/>
      <c r="E40" t="s">
        <v>622</v>
      </c>
      <c r="F40" s="65">
        <v>389.99</v>
      </c>
      <c r="G40" s="20">
        <v>43721</v>
      </c>
      <c r="I40" t="s">
        <v>684</v>
      </c>
      <c r="J40" s="119">
        <v>389.99</v>
      </c>
      <c r="K40" s="119">
        <v>0</v>
      </c>
      <c r="L40" s="20">
        <v>43721</v>
      </c>
    </row>
    <row r="41" spans="2:12" x14ac:dyDescent="0.3">
      <c r="B41" s="119"/>
      <c r="E41" t="s">
        <v>621</v>
      </c>
      <c r="F41" s="65">
        <v>364.41</v>
      </c>
      <c r="G41" s="20">
        <v>43721</v>
      </c>
      <c r="I41" t="s">
        <v>685</v>
      </c>
      <c r="J41" s="119">
        <v>364.41</v>
      </c>
      <c r="K41" s="119">
        <v>9.99</v>
      </c>
      <c r="L41" s="20">
        <v>43721</v>
      </c>
    </row>
    <row r="42" spans="2:12" x14ac:dyDescent="0.3">
      <c r="B42" s="119"/>
      <c r="E42" t="s">
        <v>655</v>
      </c>
      <c r="F42" s="65">
        <v>353.96</v>
      </c>
      <c r="G42" s="20">
        <v>43721</v>
      </c>
      <c r="I42" t="s">
        <v>686</v>
      </c>
      <c r="J42" s="119">
        <v>353.96</v>
      </c>
      <c r="K42" s="119">
        <v>0</v>
      </c>
      <c r="L42" s="20">
        <v>43721</v>
      </c>
    </row>
    <row r="43" spans="2:12" x14ac:dyDescent="0.3">
      <c r="B43" s="119"/>
      <c r="E43" t="s">
        <v>620</v>
      </c>
      <c r="F43" s="65">
        <v>311.47000000000003</v>
      </c>
      <c r="G43" s="20">
        <v>43721</v>
      </c>
      <c r="I43" t="s">
        <v>687</v>
      </c>
      <c r="J43" s="119">
        <v>311.47000000000003</v>
      </c>
      <c r="K43" s="119">
        <v>0</v>
      </c>
      <c r="L43" s="20">
        <v>43721</v>
      </c>
    </row>
    <row r="44" spans="2:12" x14ac:dyDescent="0.3">
      <c r="B44" s="119"/>
      <c r="E44" t="s">
        <v>618</v>
      </c>
      <c r="F44" s="65">
        <v>117.47</v>
      </c>
      <c r="G44" s="20">
        <v>43721</v>
      </c>
      <c r="I44" t="s">
        <v>688</v>
      </c>
      <c r="J44" s="119">
        <v>117.47</v>
      </c>
      <c r="K44" s="119">
        <v>0</v>
      </c>
      <c r="L44" s="20">
        <v>43721</v>
      </c>
    </row>
    <row r="45" spans="2:12" x14ac:dyDescent="0.3">
      <c r="B45" s="119"/>
      <c r="E45" t="s">
        <v>607</v>
      </c>
      <c r="F45" s="65">
        <v>450.98</v>
      </c>
      <c r="G45" s="20">
        <v>43721</v>
      </c>
      <c r="I45" t="s">
        <v>689</v>
      </c>
      <c r="J45" s="119">
        <v>450.98</v>
      </c>
      <c r="K45" s="119">
        <v>0</v>
      </c>
      <c r="L45" s="20">
        <v>43721</v>
      </c>
    </row>
    <row r="46" spans="2:12" x14ac:dyDescent="0.3">
      <c r="B46" s="119"/>
      <c r="E46" t="s">
        <v>642</v>
      </c>
      <c r="F46" s="65">
        <v>163.15</v>
      </c>
      <c r="G46" s="20">
        <v>43721</v>
      </c>
      <c r="I46" t="s">
        <v>690</v>
      </c>
      <c r="J46" s="119">
        <v>163.15</v>
      </c>
      <c r="K46" s="119">
        <v>0</v>
      </c>
      <c r="L46" s="20">
        <v>43721</v>
      </c>
    </row>
    <row r="47" spans="2:12" x14ac:dyDescent="0.3">
      <c r="B47" s="119"/>
      <c r="E47" t="s">
        <v>619</v>
      </c>
      <c r="F47" s="65">
        <v>167.12</v>
      </c>
      <c r="G47" s="20">
        <v>43721</v>
      </c>
      <c r="I47" t="s">
        <v>691</v>
      </c>
      <c r="J47" s="119">
        <v>167.12</v>
      </c>
      <c r="K47" s="119">
        <v>0</v>
      </c>
      <c r="L47" s="20">
        <v>43721</v>
      </c>
    </row>
    <row r="48" spans="2:12" x14ac:dyDescent="0.3">
      <c r="B48" s="119"/>
      <c r="E48" t="s">
        <v>597</v>
      </c>
      <c r="F48" s="65">
        <v>16.989999999999998</v>
      </c>
      <c r="G48" s="20">
        <v>43723</v>
      </c>
      <c r="I48" t="s">
        <v>692</v>
      </c>
      <c r="J48" s="119">
        <v>16.989999999999998</v>
      </c>
      <c r="K48" s="119">
        <v>0</v>
      </c>
      <c r="L48" s="20">
        <v>43723</v>
      </c>
    </row>
    <row r="49" spans="2:12" x14ac:dyDescent="0.3">
      <c r="B49" s="119"/>
      <c r="E49" t="s">
        <v>598</v>
      </c>
      <c r="F49" s="65">
        <v>3163.13</v>
      </c>
      <c r="G49" s="20">
        <v>43725</v>
      </c>
      <c r="I49" t="s">
        <v>693</v>
      </c>
      <c r="J49" s="119">
        <v>3163.13</v>
      </c>
      <c r="K49" s="119">
        <v>0</v>
      </c>
      <c r="L49" s="20">
        <v>43725</v>
      </c>
    </row>
    <row r="50" spans="2:12" x14ac:dyDescent="0.3">
      <c r="B50" s="119"/>
      <c r="E50" t="s">
        <v>599</v>
      </c>
      <c r="F50" s="65">
        <v>55</v>
      </c>
      <c r="G50" s="20">
        <v>43725</v>
      </c>
      <c r="I50" t="s">
        <v>693</v>
      </c>
      <c r="J50" s="119">
        <v>55</v>
      </c>
      <c r="K50" s="119">
        <v>0</v>
      </c>
      <c r="L50" s="20">
        <v>43725</v>
      </c>
    </row>
    <row r="51" spans="2:12" x14ac:dyDescent="0.3">
      <c r="B51" s="119"/>
      <c r="E51" t="s">
        <v>601</v>
      </c>
      <c r="F51" s="65">
        <v>0</v>
      </c>
      <c r="G51" s="20" t="s">
        <v>656</v>
      </c>
      <c r="I51" t="s">
        <v>694</v>
      </c>
      <c r="J51" s="119">
        <v>0</v>
      </c>
      <c r="K51" s="119">
        <v>0</v>
      </c>
      <c r="L51" s="20">
        <v>43727</v>
      </c>
    </row>
    <row r="52" spans="2:12" x14ac:dyDescent="0.3">
      <c r="B52" s="119"/>
      <c r="E52" t="s">
        <v>600</v>
      </c>
      <c r="F52" s="65">
        <v>0</v>
      </c>
      <c r="G52" s="20" t="s">
        <v>656</v>
      </c>
      <c r="I52" t="s">
        <v>694</v>
      </c>
      <c r="J52" s="119">
        <v>0</v>
      </c>
      <c r="K52" s="119">
        <v>0</v>
      </c>
      <c r="L52" s="20">
        <v>43727</v>
      </c>
    </row>
    <row r="53" spans="2:12" x14ac:dyDescent="0.3">
      <c r="B53" s="119"/>
      <c r="E53" t="s">
        <v>650</v>
      </c>
      <c r="F53" s="65">
        <v>1549.6</v>
      </c>
      <c r="G53" s="20">
        <v>43731</v>
      </c>
      <c r="I53" t="s">
        <v>658</v>
      </c>
      <c r="J53" s="119">
        <v>1549.6</v>
      </c>
      <c r="K53" s="119">
        <v>0</v>
      </c>
      <c r="L53" s="20">
        <v>43731</v>
      </c>
    </row>
    <row r="54" spans="2:12" x14ac:dyDescent="0.3">
      <c r="B54" s="119"/>
      <c r="E54" t="s">
        <v>649</v>
      </c>
      <c r="F54" s="65">
        <v>2802.07</v>
      </c>
      <c r="G54" s="20">
        <v>43731</v>
      </c>
      <c r="I54" t="s">
        <v>658</v>
      </c>
      <c r="J54" s="119">
        <v>2802.07</v>
      </c>
      <c r="K54" s="119">
        <v>0</v>
      </c>
      <c r="L54" s="20">
        <v>43731</v>
      </c>
    </row>
    <row r="55" spans="2:12" x14ac:dyDescent="0.3">
      <c r="B55" s="119"/>
      <c r="E55" t="s">
        <v>654</v>
      </c>
      <c r="F55" s="65">
        <v>2121.54</v>
      </c>
      <c r="G55" s="20">
        <v>43731</v>
      </c>
      <c r="I55" t="s">
        <v>659</v>
      </c>
      <c r="J55" s="119">
        <v>2121.54</v>
      </c>
      <c r="K55" s="119">
        <v>0</v>
      </c>
      <c r="L55" s="20">
        <v>43731</v>
      </c>
    </row>
    <row r="56" spans="2:12" x14ac:dyDescent="0.3">
      <c r="B56" s="119"/>
      <c r="E56" t="s">
        <v>653</v>
      </c>
      <c r="F56" s="65">
        <v>2261.2399999999998</v>
      </c>
      <c r="G56" s="20">
        <v>43731</v>
      </c>
      <c r="I56" t="s">
        <v>660</v>
      </c>
      <c r="J56" s="119">
        <v>2261.2399999999998</v>
      </c>
      <c r="K56" s="119">
        <v>0</v>
      </c>
      <c r="L56" s="20">
        <v>43731</v>
      </c>
    </row>
    <row r="57" spans="2:12" x14ac:dyDescent="0.3">
      <c r="B57" s="119"/>
      <c r="E57" t="s">
        <v>648</v>
      </c>
      <c r="F57" s="65">
        <v>195.08</v>
      </c>
      <c r="G57" s="20">
        <v>43731</v>
      </c>
      <c r="I57" t="s">
        <v>662</v>
      </c>
      <c r="J57" s="119">
        <v>195.08</v>
      </c>
      <c r="K57" s="119">
        <v>0</v>
      </c>
      <c r="L57" s="20">
        <v>43731</v>
      </c>
    </row>
    <row r="58" spans="2:12" x14ac:dyDescent="0.3">
      <c r="B58" s="119"/>
      <c r="E58" t="s">
        <v>652</v>
      </c>
      <c r="F58" s="65">
        <v>3602.66</v>
      </c>
      <c r="G58" s="20">
        <v>43731</v>
      </c>
      <c r="I58" t="s">
        <v>661</v>
      </c>
      <c r="J58" s="119">
        <v>3602.66</v>
      </c>
      <c r="K58" s="119">
        <v>0</v>
      </c>
      <c r="L58" s="20">
        <v>43731</v>
      </c>
    </row>
    <row r="59" spans="2:12" x14ac:dyDescent="0.3">
      <c r="B59" s="119"/>
      <c r="E59" t="s">
        <v>651</v>
      </c>
      <c r="F59" s="65">
        <v>1184.73</v>
      </c>
      <c r="G59" s="20">
        <v>43731</v>
      </c>
      <c r="I59" t="s">
        <v>695</v>
      </c>
      <c r="J59" s="119">
        <v>1184.73</v>
      </c>
      <c r="K59" s="119">
        <v>0</v>
      </c>
      <c r="L59" s="20">
        <v>43731</v>
      </c>
    </row>
    <row r="60" spans="2:12" x14ac:dyDescent="0.3">
      <c r="B60" s="119"/>
      <c r="E60" t="s">
        <v>602</v>
      </c>
      <c r="F60" s="65">
        <v>5903.92</v>
      </c>
      <c r="G60" s="20">
        <v>43732</v>
      </c>
      <c r="I60" t="s">
        <v>696</v>
      </c>
      <c r="J60" s="119">
        <v>5903.92</v>
      </c>
      <c r="K60" s="119">
        <v>0</v>
      </c>
      <c r="L60" s="20">
        <v>43732</v>
      </c>
    </row>
    <row r="61" spans="2:12" x14ac:dyDescent="0.3">
      <c r="B61" s="119"/>
      <c r="E61" t="s">
        <v>603</v>
      </c>
      <c r="F61" s="65">
        <v>3777.16</v>
      </c>
      <c r="G61" s="20">
        <v>43738</v>
      </c>
      <c r="I61" t="s">
        <v>707</v>
      </c>
      <c r="J61" s="119">
        <v>3777.16</v>
      </c>
      <c r="K61" s="119"/>
      <c r="L61" s="20">
        <v>43738</v>
      </c>
    </row>
    <row r="62" spans="2:12" x14ac:dyDescent="0.3">
      <c r="B62" s="119"/>
      <c r="E62" t="s">
        <v>647</v>
      </c>
      <c r="F62" s="65">
        <v>1641.8</v>
      </c>
      <c r="G62" s="20">
        <v>43738</v>
      </c>
      <c r="I62" t="s">
        <v>658</v>
      </c>
      <c r="J62" s="119">
        <v>1641.8</v>
      </c>
      <c r="K62" s="119">
        <v>0</v>
      </c>
      <c r="L62" s="20">
        <v>43738</v>
      </c>
    </row>
    <row r="63" spans="2:12" x14ac:dyDescent="0.3">
      <c r="B63" s="119"/>
      <c r="E63" t="s">
        <v>645</v>
      </c>
      <c r="F63" s="65">
        <v>1585.61</v>
      </c>
      <c r="G63" s="20">
        <v>43738</v>
      </c>
      <c r="I63" t="s">
        <v>659</v>
      </c>
      <c r="J63" s="119">
        <v>1585.61</v>
      </c>
      <c r="K63" s="119">
        <v>0</v>
      </c>
      <c r="L63" s="20">
        <v>43738</v>
      </c>
    </row>
    <row r="64" spans="2:12" x14ac:dyDescent="0.3">
      <c r="B64" s="119"/>
      <c r="E64" t="s">
        <v>644</v>
      </c>
      <c r="F64" s="65">
        <v>326.49</v>
      </c>
      <c r="G64" s="20">
        <v>43738</v>
      </c>
      <c r="I64" t="s">
        <v>697</v>
      </c>
      <c r="J64" s="119">
        <v>326.49</v>
      </c>
      <c r="K64" s="119">
        <v>0</v>
      </c>
      <c r="L64" s="20">
        <v>43738</v>
      </c>
    </row>
    <row r="65" spans="2:12" x14ac:dyDescent="0.3">
      <c r="B65" s="119"/>
      <c r="E65" t="s">
        <v>643</v>
      </c>
      <c r="F65" s="65">
        <v>282.12</v>
      </c>
      <c r="G65" s="20">
        <v>43738</v>
      </c>
      <c r="I65" t="s">
        <v>698</v>
      </c>
      <c r="J65" s="119">
        <v>282.12</v>
      </c>
      <c r="K65" s="119">
        <v>52.58</v>
      </c>
      <c r="L65" s="20">
        <v>43738</v>
      </c>
    </row>
    <row r="66" spans="2:12" x14ac:dyDescent="0.3">
      <c r="B66" s="119"/>
      <c r="E66" t="s">
        <v>646</v>
      </c>
      <c r="F66" s="65">
        <v>9531.4599999999991</v>
      </c>
      <c r="G66" s="20">
        <v>43738</v>
      </c>
      <c r="I66" t="s">
        <v>699</v>
      </c>
      <c r="J66" s="119">
        <v>9531.4599999999991</v>
      </c>
      <c r="K66" s="119">
        <v>0</v>
      </c>
      <c r="L66" s="20">
        <v>43738</v>
      </c>
    </row>
    <row r="67" spans="2:12" x14ac:dyDescent="0.3">
      <c r="B67" s="119"/>
      <c r="E67" t="s">
        <v>604</v>
      </c>
      <c r="F67" s="65">
        <v>3634.18</v>
      </c>
      <c r="G67" s="20">
        <v>43739</v>
      </c>
      <c r="I67" t="s">
        <v>700</v>
      </c>
      <c r="J67" s="119">
        <v>3634.18</v>
      </c>
      <c r="K67" s="119">
        <v>0</v>
      </c>
      <c r="L67" s="20">
        <v>43739</v>
      </c>
    </row>
    <row r="68" spans="2:12" x14ac:dyDescent="0.3">
      <c r="B68" s="119"/>
      <c r="E68" t="s">
        <v>617</v>
      </c>
      <c r="F68" s="65">
        <v>61.99</v>
      </c>
      <c r="G68" s="20">
        <v>43740</v>
      </c>
      <c r="I68" t="s">
        <v>701</v>
      </c>
      <c r="J68" s="119">
        <v>61.99</v>
      </c>
      <c r="K68" s="119">
        <v>0</v>
      </c>
      <c r="L68" s="20">
        <v>43740</v>
      </c>
    </row>
    <row r="69" spans="2:12" x14ac:dyDescent="0.3">
      <c r="B69" s="119"/>
      <c r="E69" t="s">
        <v>605</v>
      </c>
      <c r="F69" s="65">
        <v>1690</v>
      </c>
      <c r="G69" s="20">
        <v>43745</v>
      </c>
      <c r="I69" t="s">
        <v>702</v>
      </c>
      <c r="J69" s="119">
        <v>1690</v>
      </c>
      <c r="K69" s="119">
        <v>0</v>
      </c>
      <c r="L69" s="20">
        <v>43745</v>
      </c>
    </row>
    <row r="70" spans="2:12" x14ac:dyDescent="0.3">
      <c r="B70" s="119"/>
      <c r="E70" t="s">
        <v>606</v>
      </c>
      <c r="F70" s="65">
        <v>3300</v>
      </c>
      <c r="G70" s="20">
        <v>43746</v>
      </c>
      <c r="I70" t="s">
        <v>703</v>
      </c>
      <c r="J70" s="119">
        <v>3300</v>
      </c>
      <c r="K70" s="119">
        <v>0</v>
      </c>
      <c r="L70" s="20">
        <v>43746</v>
      </c>
    </row>
    <row r="71" spans="2:12" x14ac:dyDescent="0.3">
      <c r="B71" s="119"/>
      <c r="E71" t="s">
        <v>740</v>
      </c>
      <c r="F71" s="65">
        <v>3090.38</v>
      </c>
      <c r="G71" s="20">
        <v>43752</v>
      </c>
      <c r="I71" t="s">
        <v>658</v>
      </c>
      <c r="J71" s="65">
        <v>3090.38</v>
      </c>
      <c r="K71" s="65">
        <v>0</v>
      </c>
      <c r="L71" s="20">
        <v>43752</v>
      </c>
    </row>
    <row r="72" spans="2:12" x14ac:dyDescent="0.3">
      <c r="B72" s="119"/>
      <c r="E72" t="s">
        <v>741</v>
      </c>
      <c r="F72" s="65">
        <v>4334.3900000000003</v>
      </c>
      <c r="G72" s="20">
        <v>43752</v>
      </c>
      <c r="I72" t="s">
        <v>659</v>
      </c>
      <c r="J72" s="65">
        <v>4334.3900000000003</v>
      </c>
      <c r="K72" s="65">
        <v>0</v>
      </c>
      <c r="L72" s="20">
        <v>43752</v>
      </c>
    </row>
    <row r="73" spans="2:12" x14ac:dyDescent="0.3">
      <c r="B73" s="119"/>
      <c r="E73" t="s">
        <v>742</v>
      </c>
      <c r="F73" s="65">
        <v>69.989999999999995</v>
      </c>
      <c r="G73" s="20">
        <v>43752</v>
      </c>
      <c r="I73" t="s">
        <v>708</v>
      </c>
      <c r="J73" s="65">
        <v>69.989999999999995</v>
      </c>
      <c r="K73" s="65">
        <v>0</v>
      </c>
      <c r="L73" s="20">
        <v>43752</v>
      </c>
    </row>
    <row r="74" spans="2:12" x14ac:dyDescent="0.3">
      <c r="B74" s="119"/>
      <c r="E74" t="s">
        <v>743</v>
      </c>
      <c r="F74" s="65">
        <v>2601.08</v>
      </c>
      <c r="G74" s="20">
        <v>43752</v>
      </c>
      <c r="I74" t="s">
        <v>709</v>
      </c>
      <c r="J74" s="65">
        <v>2601.08</v>
      </c>
      <c r="K74" s="65">
        <v>0</v>
      </c>
      <c r="L74" s="20">
        <v>43752</v>
      </c>
    </row>
    <row r="75" spans="2:12" x14ac:dyDescent="0.3">
      <c r="B75" s="119"/>
      <c r="E75" t="s">
        <v>744</v>
      </c>
      <c r="F75" s="65">
        <v>2304.84</v>
      </c>
      <c r="G75" s="20">
        <v>43752</v>
      </c>
      <c r="I75" t="s">
        <v>710</v>
      </c>
      <c r="J75" s="65">
        <v>2304.84</v>
      </c>
      <c r="K75" s="65">
        <v>0</v>
      </c>
      <c r="L75" s="20">
        <v>43752</v>
      </c>
    </row>
    <row r="76" spans="2:12" x14ac:dyDescent="0.3">
      <c r="B76" s="119"/>
      <c r="E76" t="s">
        <v>745</v>
      </c>
      <c r="F76" s="65">
        <v>1798.07</v>
      </c>
      <c r="G76" s="20">
        <v>43752</v>
      </c>
      <c r="I76" t="s">
        <v>699</v>
      </c>
      <c r="J76" s="65">
        <v>1798.07</v>
      </c>
      <c r="K76" s="65">
        <v>0</v>
      </c>
      <c r="L76" s="20">
        <v>43752</v>
      </c>
    </row>
    <row r="77" spans="2:12" x14ac:dyDescent="0.3">
      <c r="B77" s="119"/>
      <c r="E77" t="s">
        <v>746</v>
      </c>
      <c r="F77" s="65">
        <v>120</v>
      </c>
      <c r="G77" s="20">
        <v>43752</v>
      </c>
      <c r="I77" t="s">
        <v>711</v>
      </c>
      <c r="J77" s="65">
        <v>120</v>
      </c>
      <c r="K77" s="65">
        <v>0</v>
      </c>
      <c r="L77" s="20">
        <v>43752</v>
      </c>
    </row>
    <row r="78" spans="2:12" x14ac:dyDescent="0.3">
      <c r="B78" s="119"/>
      <c r="E78" t="s">
        <v>747</v>
      </c>
      <c r="F78" s="65">
        <v>4612.0200000000004</v>
      </c>
      <c r="G78" s="20">
        <v>43752</v>
      </c>
      <c r="I78" t="s">
        <v>660</v>
      </c>
      <c r="J78" s="65">
        <v>4612.0200000000004</v>
      </c>
      <c r="K78" s="65">
        <v>0</v>
      </c>
      <c r="L78" s="20">
        <v>43752</v>
      </c>
    </row>
    <row r="79" spans="2:12" x14ac:dyDescent="0.3">
      <c r="B79" s="119"/>
      <c r="E79" t="s">
        <v>748</v>
      </c>
      <c r="F79" s="65">
        <v>6310.72</v>
      </c>
      <c r="G79" s="20">
        <v>43752</v>
      </c>
      <c r="I79" t="s">
        <v>661</v>
      </c>
      <c r="J79" s="65">
        <v>6310.72</v>
      </c>
      <c r="K79" s="65">
        <v>0</v>
      </c>
      <c r="L79" s="20">
        <v>43752</v>
      </c>
    </row>
    <row r="80" spans="2:12" x14ac:dyDescent="0.3">
      <c r="B80" s="119"/>
      <c r="E80" t="s">
        <v>749</v>
      </c>
      <c r="F80" s="65">
        <v>169.24</v>
      </c>
      <c r="G80" s="20">
        <v>43752</v>
      </c>
      <c r="I80" t="s">
        <v>662</v>
      </c>
      <c r="J80" s="65">
        <v>169.24</v>
      </c>
      <c r="K80" s="65">
        <v>0</v>
      </c>
      <c r="L80" s="20">
        <v>43752</v>
      </c>
    </row>
    <row r="81" spans="2:12" x14ac:dyDescent="0.3">
      <c r="B81" s="119"/>
      <c r="I81" t="s">
        <v>712</v>
      </c>
      <c r="J81" s="65">
        <v>0</v>
      </c>
      <c r="K81" s="65">
        <v>25.5</v>
      </c>
      <c r="L81" s="20">
        <v>43752</v>
      </c>
    </row>
    <row r="82" spans="2:12" x14ac:dyDescent="0.3">
      <c r="B82" s="119"/>
      <c r="E82" t="s">
        <v>750</v>
      </c>
      <c r="F82" s="65">
        <v>350.97</v>
      </c>
      <c r="G82" s="20">
        <v>43752</v>
      </c>
      <c r="I82" t="s">
        <v>713</v>
      </c>
      <c r="J82" s="65">
        <v>350.97</v>
      </c>
      <c r="K82" s="65">
        <v>0</v>
      </c>
      <c r="L82" s="20">
        <v>43752</v>
      </c>
    </row>
    <row r="83" spans="2:12" x14ac:dyDescent="0.3">
      <c r="B83" s="119"/>
      <c r="E83" t="s">
        <v>751</v>
      </c>
      <c r="F83" s="65">
        <v>488.98</v>
      </c>
      <c r="G83" s="20">
        <v>43752</v>
      </c>
      <c r="I83" t="s">
        <v>714</v>
      </c>
      <c r="J83" s="65">
        <v>488.98</v>
      </c>
      <c r="K83" s="65">
        <v>0</v>
      </c>
      <c r="L83" s="20">
        <v>43752</v>
      </c>
    </row>
    <row r="84" spans="2:12" x14ac:dyDescent="0.3">
      <c r="B84" s="119"/>
      <c r="E84" t="s">
        <v>752</v>
      </c>
      <c r="F84" s="65">
        <v>772.11</v>
      </c>
      <c r="G84" s="20">
        <v>43752</v>
      </c>
      <c r="I84" t="s">
        <v>715</v>
      </c>
      <c r="J84" s="65">
        <v>772.11</v>
      </c>
      <c r="K84" s="65">
        <v>0</v>
      </c>
      <c r="L84" s="20">
        <v>43752</v>
      </c>
    </row>
    <row r="85" spans="2:12" x14ac:dyDescent="0.3">
      <c r="B85" s="119"/>
      <c r="E85" t="s">
        <v>753</v>
      </c>
      <c r="F85" s="65">
        <v>3987.95</v>
      </c>
      <c r="G85" s="20">
        <v>43753</v>
      </c>
      <c r="I85" t="s">
        <v>716</v>
      </c>
      <c r="J85" s="65">
        <v>3987.95</v>
      </c>
      <c r="K85" s="65">
        <v>0</v>
      </c>
      <c r="L85" s="20">
        <v>43753</v>
      </c>
    </row>
    <row r="86" spans="2:12" x14ac:dyDescent="0.3">
      <c r="B86" s="119"/>
      <c r="E86" t="s">
        <v>754</v>
      </c>
      <c r="F86" s="65">
        <v>188.5</v>
      </c>
      <c r="G86" s="20">
        <v>43753</v>
      </c>
      <c r="I86" t="s">
        <v>716</v>
      </c>
      <c r="J86" s="65">
        <v>188.5</v>
      </c>
      <c r="K86" s="65">
        <v>0</v>
      </c>
      <c r="L86" s="20">
        <v>43753</v>
      </c>
    </row>
    <row r="87" spans="2:12" x14ac:dyDescent="0.3">
      <c r="B87" s="119"/>
      <c r="E87" t="s">
        <v>755</v>
      </c>
      <c r="F87" s="65">
        <v>1347.38</v>
      </c>
      <c r="G87" s="20">
        <v>43759</v>
      </c>
      <c r="I87" t="s">
        <v>658</v>
      </c>
      <c r="J87" s="65">
        <v>1347.38</v>
      </c>
      <c r="K87" s="65">
        <v>0</v>
      </c>
      <c r="L87" s="20">
        <v>43759</v>
      </c>
    </row>
    <row r="88" spans="2:12" x14ac:dyDescent="0.3">
      <c r="B88" s="119"/>
      <c r="E88" t="s">
        <v>756</v>
      </c>
      <c r="F88" s="65">
        <v>1574.62</v>
      </c>
      <c r="G88" s="20">
        <v>43759</v>
      </c>
      <c r="I88" t="s">
        <v>659</v>
      </c>
      <c r="J88" s="65">
        <v>1574.62</v>
      </c>
      <c r="K88" s="65">
        <v>0</v>
      </c>
      <c r="L88" s="20">
        <v>43759</v>
      </c>
    </row>
    <row r="89" spans="2:12" x14ac:dyDescent="0.3">
      <c r="B89" s="119"/>
      <c r="E89" t="s">
        <v>757</v>
      </c>
      <c r="F89" s="65">
        <v>370</v>
      </c>
      <c r="G89" s="20">
        <v>43759</v>
      </c>
      <c r="I89" t="s">
        <v>717</v>
      </c>
      <c r="J89" s="65">
        <v>370</v>
      </c>
      <c r="K89" s="65">
        <v>14244.31</v>
      </c>
      <c r="L89" s="20">
        <v>43759</v>
      </c>
    </row>
    <row r="90" spans="2:12" x14ac:dyDescent="0.3">
      <c r="B90" s="119"/>
      <c r="E90" t="s">
        <v>758</v>
      </c>
      <c r="F90" s="65">
        <v>650</v>
      </c>
      <c r="G90" s="20">
        <v>43759</v>
      </c>
      <c r="I90" t="s">
        <v>718</v>
      </c>
      <c r="J90" s="65">
        <v>650</v>
      </c>
      <c r="K90" s="65">
        <v>0</v>
      </c>
      <c r="L90" s="20">
        <v>43759</v>
      </c>
    </row>
    <row r="91" spans="2:12" x14ac:dyDescent="0.3">
      <c r="B91" s="119"/>
      <c r="E91" t="s">
        <v>759</v>
      </c>
      <c r="F91" s="65">
        <v>499.99</v>
      </c>
      <c r="G91" s="20">
        <v>43759</v>
      </c>
      <c r="I91" t="s">
        <v>719</v>
      </c>
      <c r="J91" s="65">
        <v>499.99</v>
      </c>
      <c r="K91" s="65">
        <v>0</v>
      </c>
      <c r="L91" s="20">
        <v>43759</v>
      </c>
    </row>
    <row r="92" spans="2:12" x14ac:dyDescent="0.3">
      <c r="B92" s="119"/>
      <c r="E92" t="s">
        <v>760</v>
      </c>
      <c r="F92" s="65">
        <v>4781.34</v>
      </c>
      <c r="G92" s="20">
        <v>43759</v>
      </c>
      <c r="I92" t="s">
        <v>660</v>
      </c>
      <c r="J92" s="65">
        <v>4781.34</v>
      </c>
      <c r="K92" s="65">
        <v>0</v>
      </c>
      <c r="L92" s="20">
        <v>43759</v>
      </c>
    </row>
    <row r="93" spans="2:12" x14ac:dyDescent="0.3">
      <c r="B93" s="119"/>
      <c r="E93" t="s">
        <v>761</v>
      </c>
      <c r="F93" s="65">
        <v>250.55</v>
      </c>
      <c r="G93" s="20">
        <v>43759</v>
      </c>
      <c r="I93" t="s">
        <v>662</v>
      </c>
      <c r="J93" s="65">
        <v>250.55</v>
      </c>
      <c r="K93" s="65">
        <v>0</v>
      </c>
      <c r="L93" s="20">
        <v>43759</v>
      </c>
    </row>
    <row r="94" spans="2:12" x14ac:dyDescent="0.3">
      <c r="B94" s="119"/>
      <c r="E94" t="s">
        <v>762</v>
      </c>
      <c r="F94" s="65">
        <v>5196.5</v>
      </c>
      <c r="G94" s="20">
        <v>43759</v>
      </c>
      <c r="I94" t="s">
        <v>661</v>
      </c>
      <c r="J94" s="65">
        <v>5196.5</v>
      </c>
      <c r="K94" s="65">
        <v>0</v>
      </c>
      <c r="L94" s="20">
        <v>43759</v>
      </c>
    </row>
    <row r="95" spans="2:12" x14ac:dyDescent="0.3">
      <c r="B95" s="119"/>
      <c r="E95" t="s">
        <v>763</v>
      </c>
      <c r="F95" s="65">
        <v>1389.8</v>
      </c>
      <c r="G95" s="20">
        <v>43759</v>
      </c>
      <c r="I95" t="s">
        <v>720</v>
      </c>
      <c r="J95" s="65">
        <v>1389.8</v>
      </c>
      <c r="K95" s="65">
        <v>0</v>
      </c>
      <c r="L95" s="20">
        <v>43759</v>
      </c>
    </row>
    <row r="96" spans="2:12" x14ac:dyDescent="0.3">
      <c r="B96" s="119"/>
      <c r="E96" t="s">
        <v>764</v>
      </c>
      <c r="F96" s="65">
        <v>469.78</v>
      </c>
      <c r="G96" s="20">
        <v>43759</v>
      </c>
      <c r="I96" t="s">
        <v>721</v>
      </c>
      <c r="J96" s="65">
        <v>469.78</v>
      </c>
      <c r="K96" s="65">
        <v>0</v>
      </c>
      <c r="L96" s="20">
        <v>43759</v>
      </c>
    </row>
    <row r="97" spans="2:12" x14ac:dyDescent="0.3">
      <c r="B97" s="119"/>
      <c r="E97" t="s">
        <v>765</v>
      </c>
      <c r="F97" s="65">
        <v>386.05</v>
      </c>
      <c r="G97" s="20">
        <v>43759</v>
      </c>
      <c r="I97" t="s">
        <v>722</v>
      </c>
      <c r="J97" s="65">
        <v>386.05</v>
      </c>
      <c r="K97" s="65">
        <v>0</v>
      </c>
      <c r="L97" s="20">
        <v>43759</v>
      </c>
    </row>
    <row r="98" spans="2:12" x14ac:dyDescent="0.3">
      <c r="B98" s="119"/>
      <c r="E98" t="s">
        <v>766</v>
      </c>
      <c r="F98" s="65">
        <v>478.8</v>
      </c>
      <c r="G98" s="20">
        <v>43759</v>
      </c>
      <c r="I98" t="s">
        <v>723</v>
      </c>
      <c r="J98" s="65">
        <v>478.8</v>
      </c>
      <c r="K98" s="65">
        <v>0</v>
      </c>
      <c r="L98" s="20">
        <v>43759</v>
      </c>
    </row>
    <row r="99" spans="2:12" x14ac:dyDescent="0.3">
      <c r="B99" s="119"/>
      <c r="E99" t="s">
        <v>767</v>
      </c>
      <c r="F99" s="65">
        <v>286.33</v>
      </c>
      <c r="G99" s="20">
        <v>43759</v>
      </c>
      <c r="I99" t="s">
        <v>724</v>
      </c>
      <c r="J99" s="65">
        <v>286.33</v>
      </c>
      <c r="K99" s="65">
        <v>12.99</v>
      </c>
      <c r="L99" s="20">
        <v>43759</v>
      </c>
    </row>
    <row r="100" spans="2:12" x14ac:dyDescent="0.3">
      <c r="B100" s="119"/>
      <c r="E100" t="s">
        <v>768</v>
      </c>
      <c r="F100" s="65">
        <v>305.19</v>
      </c>
      <c r="G100" s="20">
        <v>43759</v>
      </c>
      <c r="I100" t="s">
        <v>725</v>
      </c>
      <c r="J100" s="65">
        <v>305.19</v>
      </c>
      <c r="K100" s="65">
        <v>0</v>
      </c>
      <c r="L100" s="20">
        <v>43759</v>
      </c>
    </row>
    <row r="101" spans="2:12" x14ac:dyDescent="0.3">
      <c r="B101" s="119"/>
      <c r="E101" t="s">
        <v>769</v>
      </c>
      <c r="F101" s="65">
        <v>360.48</v>
      </c>
      <c r="G101" s="20">
        <v>43759</v>
      </c>
      <c r="I101" t="s">
        <v>726</v>
      </c>
      <c r="J101" s="65">
        <v>360.48</v>
      </c>
      <c r="K101" s="65">
        <v>0</v>
      </c>
      <c r="L101" s="20">
        <v>43759</v>
      </c>
    </row>
    <row r="102" spans="2:12" x14ac:dyDescent="0.3">
      <c r="B102" s="119"/>
      <c r="E102" t="s">
        <v>770</v>
      </c>
      <c r="F102" s="65">
        <v>330.45</v>
      </c>
      <c r="G102" s="20">
        <v>43759</v>
      </c>
      <c r="I102" t="s">
        <v>727</v>
      </c>
      <c r="J102" s="65">
        <v>330.45</v>
      </c>
      <c r="K102" s="65">
        <v>0</v>
      </c>
      <c r="L102" s="20">
        <v>43759</v>
      </c>
    </row>
    <row r="103" spans="2:12" x14ac:dyDescent="0.3">
      <c r="B103" s="119"/>
      <c r="E103" t="s">
        <v>771</v>
      </c>
      <c r="F103" s="65">
        <v>213.07</v>
      </c>
      <c r="G103" s="20">
        <v>43759</v>
      </c>
      <c r="I103" t="s">
        <v>728</v>
      </c>
      <c r="J103" s="65">
        <v>213.07</v>
      </c>
      <c r="K103" s="65">
        <v>24.95</v>
      </c>
      <c r="L103" s="20">
        <v>43759</v>
      </c>
    </row>
    <row r="104" spans="2:12" x14ac:dyDescent="0.3">
      <c r="B104" s="119"/>
      <c r="E104" t="s">
        <v>772</v>
      </c>
      <c r="F104" s="65">
        <v>385.8</v>
      </c>
      <c r="G104" s="20">
        <v>43759</v>
      </c>
      <c r="I104" t="s">
        <v>729</v>
      </c>
      <c r="J104" s="65">
        <v>385.8</v>
      </c>
      <c r="K104" s="65">
        <v>0</v>
      </c>
      <c r="L104" s="20">
        <v>43759</v>
      </c>
    </row>
    <row r="105" spans="2:12" x14ac:dyDescent="0.3">
      <c r="B105" s="119"/>
      <c r="E105" t="s">
        <v>773</v>
      </c>
      <c r="F105" s="65">
        <v>365.91</v>
      </c>
      <c r="G105" s="20">
        <v>43759</v>
      </c>
      <c r="I105" t="s">
        <v>730</v>
      </c>
      <c r="J105" s="65">
        <v>365.91</v>
      </c>
      <c r="K105" s="65">
        <v>0</v>
      </c>
      <c r="L105" s="20">
        <v>43759</v>
      </c>
    </row>
    <row r="106" spans="2:12" x14ac:dyDescent="0.3">
      <c r="B106" s="119"/>
      <c r="E106" t="s">
        <v>774</v>
      </c>
      <c r="F106" s="65">
        <v>169.22</v>
      </c>
      <c r="G106" s="20">
        <v>43759</v>
      </c>
      <c r="I106" t="s">
        <v>731</v>
      </c>
      <c r="J106" s="65">
        <v>169.22</v>
      </c>
      <c r="K106" s="65">
        <v>0</v>
      </c>
      <c r="L106" s="20">
        <v>43759</v>
      </c>
    </row>
    <row r="107" spans="2:12" x14ac:dyDescent="0.3">
      <c r="B107" s="119"/>
      <c r="E107" t="s">
        <v>775</v>
      </c>
      <c r="F107" s="65">
        <v>166.15</v>
      </c>
      <c r="G107" s="20">
        <v>43759</v>
      </c>
      <c r="I107" t="s">
        <v>732</v>
      </c>
      <c r="J107" s="65">
        <v>166.15</v>
      </c>
      <c r="K107" s="65">
        <v>0</v>
      </c>
      <c r="L107" s="20">
        <v>43759</v>
      </c>
    </row>
    <row r="108" spans="2:12" x14ac:dyDescent="0.3">
      <c r="B108" s="119"/>
      <c r="E108" t="s">
        <v>776</v>
      </c>
      <c r="F108" s="65">
        <v>1324.34</v>
      </c>
      <c r="G108" s="20">
        <v>43759</v>
      </c>
      <c r="I108" t="s">
        <v>733</v>
      </c>
      <c r="J108" s="65">
        <v>1324.34</v>
      </c>
      <c r="K108" s="65">
        <v>0</v>
      </c>
      <c r="L108" s="20">
        <v>43759</v>
      </c>
    </row>
    <row r="109" spans="2:12" x14ac:dyDescent="0.3">
      <c r="B109" s="119"/>
      <c r="E109" t="s">
        <v>777</v>
      </c>
      <c r="F109" s="65">
        <v>3020.8</v>
      </c>
      <c r="G109" s="20">
        <v>43760</v>
      </c>
      <c r="I109" t="s">
        <v>734</v>
      </c>
      <c r="J109" s="65">
        <v>3020.8</v>
      </c>
      <c r="K109" s="65">
        <v>0</v>
      </c>
      <c r="L109" s="20">
        <v>43760</v>
      </c>
    </row>
    <row r="110" spans="2:12" x14ac:dyDescent="0.3">
      <c r="B110" s="119"/>
      <c r="E110" t="s">
        <v>778</v>
      </c>
      <c r="F110" s="65">
        <v>185.99</v>
      </c>
      <c r="G110" s="20">
        <v>43760</v>
      </c>
      <c r="I110" t="s">
        <v>734</v>
      </c>
      <c r="J110" s="65">
        <v>185.99</v>
      </c>
      <c r="K110" s="65">
        <v>0</v>
      </c>
      <c r="L110" s="20">
        <v>43760</v>
      </c>
    </row>
    <row r="111" spans="2:12" x14ac:dyDescent="0.3">
      <c r="B111" s="119"/>
      <c r="E111" t="s">
        <v>779</v>
      </c>
      <c r="F111" s="65">
        <v>1576.67</v>
      </c>
      <c r="G111" s="20">
        <v>43761</v>
      </c>
      <c r="I111" t="s">
        <v>735</v>
      </c>
      <c r="J111" s="65">
        <v>1576.67</v>
      </c>
      <c r="K111" s="65">
        <v>0</v>
      </c>
      <c r="L111" s="20">
        <v>43761</v>
      </c>
    </row>
    <row r="112" spans="2:12" x14ac:dyDescent="0.3">
      <c r="B112" s="119"/>
      <c r="E112" t="s">
        <v>780</v>
      </c>
      <c r="F112" s="65">
        <v>33.950000000000003</v>
      </c>
      <c r="G112" s="20">
        <v>43763</v>
      </c>
      <c r="I112" t="s">
        <v>736</v>
      </c>
      <c r="J112" s="65">
        <v>33.950000000000003</v>
      </c>
      <c r="K112" s="65">
        <v>0</v>
      </c>
      <c r="L112" s="20">
        <v>43763</v>
      </c>
    </row>
    <row r="113" spans="2:16" x14ac:dyDescent="0.3">
      <c r="B113" s="119"/>
      <c r="E113" t="s">
        <v>781</v>
      </c>
      <c r="F113" s="65">
        <v>2622.59</v>
      </c>
      <c r="G113" s="20">
        <v>43767</v>
      </c>
      <c r="I113" t="s">
        <v>737</v>
      </c>
      <c r="J113" s="65">
        <v>2622.59</v>
      </c>
      <c r="K113" s="65">
        <v>0</v>
      </c>
      <c r="L113" s="20">
        <v>43767</v>
      </c>
    </row>
    <row r="114" spans="2:16" x14ac:dyDescent="0.3">
      <c r="B114" s="119"/>
      <c r="E114" t="s">
        <v>782</v>
      </c>
      <c r="F114" s="65">
        <v>78.489999999999995</v>
      </c>
      <c r="G114" s="20">
        <v>43767</v>
      </c>
      <c r="I114" t="s">
        <v>737</v>
      </c>
      <c r="J114" s="65">
        <v>78.489999999999995</v>
      </c>
      <c r="K114" s="65">
        <v>0</v>
      </c>
      <c r="L114" s="20">
        <v>43767</v>
      </c>
    </row>
    <row r="115" spans="2:16" x14ac:dyDescent="0.3">
      <c r="B115" s="119"/>
      <c r="E115" t="s">
        <v>783</v>
      </c>
      <c r="F115" s="65">
        <v>991.29</v>
      </c>
      <c r="G115" s="20">
        <v>43769</v>
      </c>
      <c r="I115" t="s">
        <v>739</v>
      </c>
      <c r="J115" s="65">
        <v>991.29</v>
      </c>
      <c r="L115" s="20">
        <v>43769</v>
      </c>
    </row>
    <row r="116" spans="2:16" x14ac:dyDescent="0.3">
      <c r="B116" s="119"/>
      <c r="E116" t="s">
        <v>784</v>
      </c>
      <c r="F116" s="65">
        <v>49.5</v>
      </c>
      <c r="G116" s="20">
        <v>43770</v>
      </c>
      <c r="I116" t="s">
        <v>738</v>
      </c>
      <c r="J116" s="65">
        <v>49.5</v>
      </c>
      <c r="K116" s="65">
        <v>0</v>
      </c>
      <c r="L116" s="20">
        <v>43770</v>
      </c>
    </row>
    <row r="117" spans="2:16" x14ac:dyDescent="0.3">
      <c r="B117" s="119"/>
      <c r="E117" t="s">
        <v>785</v>
      </c>
      <c r="F117" s="65">
        <v>1990.33</v>
      </c>
      <c r="G117" s="20">
        <v>43773</v>
      </c>
      <c r="I117" t="s">
        <v>658</v>
      </c>
      <c r="J117" s="65">
        <v>1990.33</v>
      </c>
      <c r="K117" s="65">
        <v>0</v>
      </c>
      <c r="L117" s="20">
        <v>43773</v>
      </c>
    </row>
    <row r="118" spans="2:16" x14ac:dyDescent="0.3">
      <c r="B118" s="119"/>
      <c r="E118" t="s">
        <v>786</v>
      </c>
      <c r="F118" s="65">
        <v>1851.42</v>
      </c>
      <c r="G118" s="20">
        <v>43773</v>
      </c>
      <c r="I118" t="s">
        <v>659</v>
      </c>
      <c r="J118" s="65">
        <v>1851.42</v>
      </c>
      <c r="K118" s="65">
        <v>0</v>
      </c>
      <c r="L118" s="20">
        <v>43773</v>
      </c>
    </row>
    <row r="119" spans="2:16" x14ac:dyDescent="0.3">
      <c r="B119" s="119"/>
      <c r="E119" t="s">
        <v>787</v>
      </c>
      <c r="F119" s="65">
        <v>1954.63</v>
      </c>
      <c r="G119" s="20">
        <v>43773</v>
      </c>
      <c r="I119" t="s">
        <v>699</v>
      </c>
      <c r="J119" s="65">
        <v>1954.63</v>
      </c>
      <c r="K119" s="65">
        <v>0</v>
      </c>
      <c r="L119" s="20">
        <v>43773</v>
      </c>
    </row>
    <row r="120" spans="2:16" x14ac:dyDescent="0.3">
      <c r="B120" s="119"/>
      <c r="E120" t="s">
        <v>788</v>
      </c>
      <c r="F120" s="65">
        <v>3110.17</v>
      </c>
      <c r="G120" s="20">
        <v>43773</v>
      </c>
      <c r="I120" t="s">
        <v>660</v>
      </c>
      <c r="J120" s="65">
        <v>3110.17</v>
      </c>
      <c r="K120" s="65">
        <v>0</v>
      </c>
      <c r="L120" s="20">
        <v>43773</v>
      </c>
    </row>
    <row r="121" spans="2:16" x14ac:dyDescent="0.3">
      <c r="B121" s="119"/>
      <c r="E121" t="s">
        <v>789</v>
      </c>
      <c r="F121" s="65">
        <v>152.57</v>
      </c>
      <c r="G121" s="20">
        <v>43773</v>
      </c>
      <c r="I121" t="s">
        <v>662</v>
      </c>
      <c r="J121" s="65">
        <v>152.57</v>
      </c>
      <c r="K121" s="65">
        <v>0</v>
      </c>
      <c r="L121" s="20">
        <v>43773</v>
      </c>
    </row>
    <row r="122" spans="2:16" x14ac:dyDescent="0.3">
      <c r="B122" s="119"/>
      <c r="E122" t="s">
        <v>790</v>
      </c>
      <c r="F122" s="65">
        <v>2174.87</v>
      </c>
      <c r="G122" s="20">
        <v>43773</v>
      </c>
      <c r="I122" t="s">
        <v>661</v>
      </c>
      <c r="J122" s="65">
        <v>2174.87</v>
      </c>
      <c r="K122" s="65">
        <v>0</v>
      </c>
      <c r="L122" s="20">
        <v>43773</v>
      </c>
    </row>
    <row r="123" spans="2:16" x14ac:dyDescent="0.3">
      <c r="B123" s="119"/>
      <c r="E123" t="s">
        <v>791</v>
      </c>
      <c r="F123" s="65">
        <v>2254.77</v>
      </c>
      <c r="G123" s="20">
        <v>43773</v>
      </c>
      <c r="I123" t="s">
        <v>660</v>
      </c>
      <c r="J123" s="65">
        <v>2254.77</v>
      </c>
      <c r="K123" s="65">
        <v>0</v>
      </c>
      <c r="L123" s="20">
        <v>43773</v>
      </c>
    </row>
    <row r="124" spans="2:16" s="128" customFormat="1" x14ac:dyDescent="0.3">
      <c r="B124" s="119"/>
      <c r="E124" s="130" t="s">
        <v>795</v>
      </c>
      <c r="F124" s="131">
        <v>10879.42</v>
      </c>
      <c r="G124" s="132">
        <v>43774</v>
      </c>
      <c r="H124" s="130"/>
      <c r="I124" s="130" t="s">
        <v>796</v>
      </c>
      <c r="J124" s="131">
        <v>10879.42</v>
      </c>
      <c r="K124" s="131">
        <v>0</v>
      </c>
      <c r="L124" s="132">
        <v>43774</v>
      </c>
      <c r="P124" s="119"/>
    </row>
    <row r="125" spans="2:16" s="128" customFormat="1" x14ac:dyDescent="0.3">
      <c r="B125" s="119"/>
      <c r="E125" s="130" t="s">
        <v>797</v>
      </c>
      <c r="F125" s="131">
        <v>379.9</v>
      </c>
      <c r="G125" s="132">
        <v>43775</v>
      </c>
      <c r="H125" s="130"/>
      <c r="I125" s="130" t="s">
        <v>798</v>
      </c>
      <c r="J125" s="131">
        <v>379.9</v>
      </c>
      <c r="K125" s="131">
        <v>0</v>
      </c>
      <c r="L125" s="132">
        <v>43775</v>
      </c>
      <c r="P125" s="119"/>
    </row>
    <row r="126" spans="2:16" s="128" customFormat="1" x14ac:dyDescent="0.3">
      <c r="B126" s="119"/>
      <c r="E126" s="130" t="s">
        <v>799</v>
      </c>
      <c r="F126" s="131">
        <v>25.5</v>
      </c>
      <c r="G126" s="132">
        <v>43779</v>
      </c>
      <c r="H126" s="130"/>
      <c r="I126" s="130" t="s">
        <v>800</v>
      </c>
      <c r="J126" s="131">
        <v>25.5</v>
      </c>
      <c r="K126" s="131">
        <v>0</v>
      </c>
      <c r="L126" s="132">
        <v>43779</v>
      </c>
      <c r="P126" s="119"/>
    </row>
    <row r="127" spans="2:16" s="128" customFormat="1" x14ac:dyDescent="0.3">
      <c r="B127" s="119"/>
      <c r="E127" s="130" t="s">
        <v>801</v>
      </c>
      <c r="F127" s="131">
        <v>3565.04</v>
      </c>
      <c r="G127" s="132">
        <v>43781</v>
      </c>
      <c r="H127" s="130"/>
      <c r="I127" s="130" t="s">
        <v>802</v>
      </c>
      <c r="J127" s="131">
        <v>3565.04</v>
      </c>
      <c r="K127" s="131">
        <v>0</v>
      </c>
      <c r="L127" s="132">
        <v>43781</v>
      </c>
      <c r="P127" s="119"/>
    </row>
    <row r="128" spans="2:16" s="128" customFormat="1" x14ac:dyDescent="0.3">
      <c r="B128" s="119"/>
      <c r="E128" s="130" t="s">
        <v>803</v>
      </c>
      <c r="F128" s="131">
        <v>1117.8499999999999</v>
      </c>
      <c r="G128" s="132">
        <v>43782</v>
      </c>
      <c r="H128" s="130"/>
      <c r="I128" s="130" t="s">
        <v>658</v>
      </c>
      <c r="J128" s="131">
        <v>1117.8499999999999</v>
      </c>
      <c r="K128" s="131">
        <v>0</v>
      </c>
      <c r="L128" s="132">
        <v>43782</v>
      </c>
      <c r="P128" s="119"/>
    </row>
    <row r="129" spans="2:16" s="128" customFormat="1" x14ac:dyDescent="0.3">
      <c r="B129" s="119"/>
      <c r="E129" s="130" t="s">
        <v>804</v>
      </c>
      <c r="F129" s="131">
        <v>1765.09</v>
      </c>
      <c r="G129" s="132">
        <v>43782</v>
      </c>
      <c r="H129" s="130"/>
      <c r="I129" s="130" t="s">
        <v>659</v>
      </c>
      <c r="J129" s="131">
        <v>1765.09</v>
      </c>
      <c r="K129" s="131">
        <v>0</v>
      </c>
      <c r="L129" s="132">
        <v>43782</v>
      </c>
      <c r="P129" s="119"/>
    </row>
    <row r="130" spans="2:16" s="128" customFormat="1" x14ac:dyDescent="0.3">
      <c r="B130" s="119"/>
      <c r="E130" s="130" t="s">
        <v>805</v>
      </c>
      <c r="F130" s="131">
        <v>2695.7</v>
      </c>
      <c r="G130" s="132">
        <v>43782</v>
      </c>
      <c r="H130" s="130"/>
      <c r="I130" s="130" t="s">
        <v>660</v>
      </c>
      <c r="J130" s="131">
        <v>2695.7</v>
      </c>
      <c r="K130" s="131">
        <v>0</v>
      </c>
      <c r="L130" s="132">
        <v>43782</v>
      </c>
      <c r="P130" s="119"/>
    </row>
    <row r="131" spans="2:16" s="128" customFormat="1" x14ac:dyDescent="0.3">
      <c r="B131" s="119"/>
      <c r="E131" s="130"/>
      <c r="F131" s="131"/>
      <c r="G131" s="132"/>
      <c r="H131" s="130"/>
      <c r="I131" s="130" t="s">
        <v>806</v>
      </c>
      <c r="J131" s="131">
        <v>0</v>
      </c>
      <c r="K131" s="131">
        <v>5813.42</v>
      </c>
      <c r="L131" s="132">
        <v>43782</v>
      </c>
      <c r="P131" s="119"/>
    </row>
    <row r="132" spans="2:16" s="128" customFormat="1" x14ac:dyDescent="0.3">
      <c r="B132" s="119"/>
      <c r="E132" s="130" t="s">
        <v>807</v>
      </c>
      <c r="F132" s="131">
        <v>133.97999999999999</v>
      </c>
      <c r="G132" s="132">
        <v>43782</v>
      </c>
      <c r="H132" s="130"/>
      <c r="I132" s="130" t="s">
        <v>714</v>
      </c>
      <c r="J132" s="131">
        <v>133.97999999999999</v>
      </c>
      <c r="K132" s="131">
        <v>0</v>
      </c>
      <c r="L132" s="132">
        <v>43782</v>
      </c>
      <c r="P132" s="119"/>
    </row>
    <row r="133" spans="2:16" s="128" customFormat="1" x14ac:dyDescent="0.3">
      <c r="B133" s="119"/>
      <c r="E133" s="130" t="s">
        <v>808</v>
      </c>
      <c r="F133" s="131">
        <v>155.97</v>
      </c>
      <c r="G133" s="132">
        <v>43782</v>
      </c>
      <c r="H133" s="130"/>
      <c r="I133" s="130" t="s">
        <v>713</v>
      </c>
      <c r="J133" s="131">
        <v>155.97</v>
      </c>
      <c r="K133" s="131">
        <v>0</v>
      </c>
      <c r="L133" s="132">
        <v>43782</v>
      </c>
      <c r="P133" s="119"/>
    </row>
    <row r="134" spans="2:16" s="128" customFormat="1" x14ac:dyDescent="0.3">
      <c r="B134" s="119"/>
      <c r="E134" s="130" t="s">
        <v>809</v>
      </c>
      <c r="F134" s="131">
        <v>332.5</v>
      </c>
      <c r="G134" s="132">
        <v>43782</v>
      </c>
      <c r="H134" s="130"/>
      <c r="I134" s="130" t="s">
        <v>662</v>
      </c>
      <c r="J134" s="131">
        <v>332.5</v>
      </c>
      <c r="K134" s="131">
        <v>0</v>
      </c>
      <c r="L134" s="132">
        <v>43782</v>
      </c>
      <c r="P134" s="119"/>
    </row>
    <row r="135" spans="2:16" s="128" customFormat="1" x14ac:dyDescent="0.3">
      <c r="B135" s="119"/>
      <c r="E135" s="130" t="s">
        <v>810</v>
      </c>
      <c r="F135" s="131">
        <v>295</v>
      </c>
      <c r="G135" s="132">
        <v>43782</v>
      </c>
      <c r="H135" s="130"/>
      <c r="I135" s="130" t="s">
        <v>811</v>
      </c>
      <c r="J135" s="131">
        <v>295</v>
      </c>
      <c r="K135" s="131">
        <v>0</v>
      </c>
      <c r="L135" s="132">
        <v>43782</v>
      </c>
      <c r="P135" s="119"/>
    </row>
    <row r="136" spans="2:16" s="128" customFormat="1" x14ac:dyDescent="0.3">
      <c r="B136" s="119"/>
      <c r="E136" s="130" t="s">
        <v>812</v>
      </c>
      <c r="F136" s="131">
        <v>1821.13</v>
      </c>
      <c r="G136" s="132">
        <v>43782</v>
      </c>
      <c r="H136" s="130"/>
      <c r="I136" s="130" t="s">
        <v>660</v>
      </c>
      <c r="J136" s="131">
        <v>1821.13</v>
      </c>
      <c r="K136" s="131">
        <v>0</v>
      </c>
      <c r="L136" s="132">
        <v>43782</v>
      </c>
      <c r="P136" s="119"/>
    </row>
    <row r="137" spans="2:16" s="128" customFormat="1" x14ac:dyDescent="0.3">
      <c r="B137" s="119"/>
      <c r="E137" s="130" t="s">
        <v>813</v>
      </c>
      <c r="F137" s="131">
        <v>1475.92</v>
      </c>
      <c r="G137" s="132">
        <v>43782</v>
      </c>
      <c r="H137" s="130"/>
      <c r="I137" s="130" t="s">
        <v>661</v>
      </c>
      <c r="J137" s="131">
        <v>1475.92</v>
      </c>
      <c r="K137" s="131">
        <v>0</v>
      </c>
      <c r="L137" s="132">
        <v>43782</v>
      </c>
      <c r="P137" s="119"/>
    </row>
    <row r="138" spans="2:16" s="128" customFormat="1" x14ac:dyDescent="0.3">
      <c r="B138" s="119"/>
      <c r="E138" s="130" t="s">
        <v>814</v>
      </c>
      <c r="F138" s="131">
        <v>123.91</v>
      </c>
      <c r="G138" s="132">
        <v>43782</v>
      </c>
      <c r="H138" s="130"/>
      <c r="I138" s="130" t="s">
        <v>662</v>
      </c>
      <c r="J138" s="131">
        <v>123.91</v>
      </c>
      <c r="K138" s="131">
        <v>0</v>
      </c>
      <c r="L138" s="132">
        <v>43782</v>
      </c>
      <c r="P138" s="119"/>
    </row>
    <row r="139" spans="2:16" s="128" customFormat="1" x14ac:dyDescent="0.3">
      <c r="B139" s="119"/>
      <c r="E139" s="130" t="s">
        <v>815</v>
      </c>
      <c r="F139" s="131">
        <v>8806.1</v>
      </c>
      <c r="G139" s="132">
        <v>43782</v>
      </c>
      <c r="H139" s="130"/>
      <c r="I139" s="130" t="s">
        <v>661</v>
      </c>
      <c r="J139" s="131">
        <v>8806.1</v>
      </c>
      <c r="K139" s="131">
        <v>0</v>
      </c>
      <c r="L139" s="132">
        <v>43782</v>
      </c>
      <c r="P139" s="119"/>
    </row>
    <row r="140" spans="2:16" s="128" customFormat="1" x14ac:dyDescent="0.3">
      <c r="B140" s="119"/>
      <c r="E140" s="130" t="s">
        <v>816</v>
      </c>
      <c r="F140" s="131">
        <v>141</v>
      </c>
      <c r="G140" s="132">
        <v>43782</v>
      </c>
      <c r="H140" s="130"/>
      <c r="I140" s="130" t="s">
        <v>817</v>
      </c>
      <c r="J140" s="131">
        <v>141</v>
      </c>
      <c r="K140" s="131">
        <v>0</v>
      </c>
      <c r="L140" s="132">
        <v>43782</v>
      </c>
      <c r="P140" s="119"/>
    </row>
    <row r="141" spans="2:16" s="128" customFormat="1" x14ac:dyDescent="0.3">
      <c r="B141" s="119"/>
      <c r="E141" s="130" t="s">
        <v>818</v>
      </c>
      <c r="F141" s="131">
        <v>1190.05</v>
      </c>
      <c r="G141" s="132">
        <v>43782</v>
      </c>
      <c r="H141" s="130"/>
      <c r="I141" s="130" t="s">
        <v>819</v>
      </c>
      <c r="J141" s="131">
        <v>1190.05</v>
      </c>
      <c r="K141" s="131">
        <v>0</v>
      </c>
      <c r="L141" s="132">
        <v>43782</v>
      </c>
      <c r="P141" s="119"/>
    </row>
    <row r="142" spans="2:16" s="128" customFormat="1" x14ac:dyDescent="0.3">
      <c r="B142" s="119"/>
      <c r="E142" s="130" t="s">
        <v>820</v>
      </c>
      <c r="F142" s="131">
        <v>3877.91</v>
      </c>
      <c r="G142" s="132">
        <v>43782</v>
      </c>
      <c r="H142" s="130"/>
      <c r="I142" s="130" t="s">
        <v>821</v>
      </c>
      <c r="J142" s="131">
        <v>3877.91</v>
      </c>
      <c r="K142" s="131">
        <v>0</v>
      </c>
      <c r="L142" s="132">
        <v>43782</v>
      </c>
      <c r="P142" s="119"/>
    </row>
    <row r="143" spans="2:16" s="128" customFormat="1" x14ac:dyDescent="0.3">
      <c r="B143" s="119"/>
      <c r="E143" s="130" t="s">
        <v>822</v>
      </c>
      <c r="F143" s="131">
        <v>2943.02</v>
      </c>
      <c r="G143" s="132">
        <v>43782</v>
      </c>
      <c r="H143" s="130"/>
      <c r="I143" s="130" t="s">
        <v>699</v>
      </c>
      <c r="J143" s="131">
        <v>2943.02</v>
      </c>
      <c r="K143" s="131">
        <v>0</v>
      </c>
      <c r="L143" s="132">
        <v>43782</v>
      </c>
      <c r="P143" s="119"/>
    </row>
    <row r="144" spans="2:16" s="128" customFormat="1" x14ac:dyDescent="0.3">
      <c r="B144" s="119"/>
      <c r="E144" s="130" t="s">
        <v>823</v>
      </c>
      <c r="F144" s="131">
        <v>25</v>
      </c>
      <c r="G144" s="132">
        <v>43784</v>
      </c>
      <c r="H144" s="130"/>
      <c r="I144" s="130" t="s">
        <v>824</v>
      </c>
      <c r="J144" s="131">
        <v>25</v>
      </c>
      <c r="K144" s="131">
        <v>0</v>
      </c>
      <c r="L144" s="132">
        <v>43784</v>
      </c>
      <c r="P144" s="119"/>
    </row>
    <row r="145" spans="2:16" s="128" customFormat="1" x14ac:dyDescent="0.3">
      <c r="B145" s="119"/>
      <c r="E145" s="130" t="s">
        <v>825</v>
      </c>
      <c r="F145" s="131">
        <v>9975</v>
      </c>
      <c r="G145" s="132">
        <v>43788</v>
      </c>
      <c r="H145" s="130"/>
      <c r="I145" s="130" t="s">
        <v>826</v>
      </c>
      <c r="J145" s="133">
        <v>9975</v>
      </c>
      <c r="K145" s="133"/>
      <c r="L145" s="132">
        <v>43787</v>
      </c>
      <c r="P145" s="119"/>
    </row>
    <row r="146" spans="2:16" s="128" customFormat="1" x14ac:dyDescent="0.3">
      <c r="B146" s="119"/>
      <c r="E146" s="130" t="s">
        <v>827</v>
      </c>
      <c r="F146" s="131">
        <v>4113.34</v>
      </c>
      <c r="G146" s="132">
        <v>43787</v>
      </c>
      <c r="H146" s="130"/>
      <c r="I146" s="130" t="s">
        <v>658</v>
      </c>
      <c r="J146" s="131">
        <v>4113.34</v>
      </c>
      <c r="K146" s="131">
        <v>0</v>
      </c>
      <c r="L146" s="132">
        <v>43787</v>
      </c>
      <c r="P146" s="119"/>
    </row>
    <row r="147" spans="2:16" s="128" customFormat="1" x14ac:dyDescent="0.3">
      <c r="B147" s="119"/>
      <c r="E147" s="130" t="s">
        <v>828</v>
      </c>
      <c r="F147" s="131">
        <v>2520.7199999999998</v>
      </c>
      <c r="G147" s="132">
        <v>43787</v>
      </c>
      <c r="H147" s="130"/>
      <c r="I147" s="130" t="s">
        <v>659</v>
      </c>
      <c r="J147" s="131">
        <v>2520.7199999999998</v>
      </c>
      <c r="K147" s="131">
        <v>0</v>
      </c>
      <c r="L147" s="132">
        <v>43787</v>
      </c>
      <c r="P147" s="119"/>
    </row>
    <row r="148" spans="2:16" s="128" customFormat="1" x14ac:dyDescent="0.3">
      <c r="B148" s="119"/>
      <c r="E148" s="130"/>
      <c r="F148" s="131"/>
      <c r="G148" s="132"/>
      <c r="H148" s="130"/>
      <c r="I148" s="130" t="s">
        <v>829</v>
      </c>
      <c r="J148" s="131">
        <v>0</v>
      </c>
      <c r="K148" s="131">
        <v>0</v>
      </c>
      <c r="L148" s="132">
        <v>43787</v>
      </c>
      <c r="P148" s="119"/>
    </row>
    <row r="149" spans="2:16" s="128" customFormat="1" x14ac:dyDescent="0.3">
      <c r="B149" s="119"/>
      <c r="E149" s="130" t="s">
        <v>830</v>
      </c>
      <c r="F149" s="131">
        <v>4809.5</v>
      </c>
      <c r="G149" s="132">
        <v>43788</v>
      </c>
      <c r="H149" s="130"/>
      <c r="I149" s="130" t="s">
        <v>831</v>
      </c>
      <c r="J149" s="131">
        <v>4809.5</v>
      </c>
      <c r="K149" s="131">
        <v>0</v>
      </c>
      <c r="L149" s="132">
        <v>43788</v>
      </c>
      <c r="P149" s="119"/>
    </row>
    <row r="150" spans="2:16" s="128" customFormat="1" x14ac:dyDescent="0.3">
      <c r="B150" s="119"/>
      <c r="E150" s="130" t="s">
        <v>832</v>
      </c>
      <c r="F150" s="131">
        <v>65</v>
      </c>
      <c r="G150" s="132">
        <v>43788</v>
      </c>
      <c r="H150" s="130"/>
      <c r="I150" s="130" t="s">
        <v>831</v>
      </c>
      <c r="J150" s="131">
        <v>65</v>
      </c>
      <c r="K150" s="131">
        <v>0</v>
      </c>
      <c r="L150" s="132">
        <v>43788</v>
      </c>
      <c r="P150" s="119"/>
    </row>
    <row r="151" spans="2:16" s="128" customFormat="1" x14ac:dyDescent="0.3">
      <c r="B151" s="119"/>
      <c r="E151" s="130" t="s">
        <v>833</v>
      </c>
      <c r="F151" s="131">
        <v>325</v>
      </c>
      <c r="G151" s="132">
        <v>43793</v>
      </c>
      <c r="H151" s="130"/>
      <c r="I151" s="130" t="s">
        <v>834</v>
      </c>
      <c r="J151" s="131">
        <v>325</v>
      </c>
      <c r="K151" s="131">
        <v>0</v>
      </c>
      <c r="L151" s="132">
        <v>43793</v>
      </c>
      <c r="P151" s="119"/>
    </row>
    <row r="152" spans="2:16" s="128" customFormat="1" x14ac:dyDescent="0.3">
      <c r="B152" s="119"/>
      <c r="E152" s="130" t="s">
        <v>835</v>
      </c>
      <c r="F152" s="131">
        <v>1995</v>
      </c>
      <c r="G152" s="132">
        <v>43794</v>
      </c>
      <c r="H152" s="130"/>
      <c r="I152" s="130" t="s">
        <v>836</v>
      </c>
      <c r="J152" s="131">
        <v>1995</v>
      </c>
      <c r="K152" s="131">
        <v>0</v>
      </c>
      <c r="L152" s="132">
        <v>43794</v>
      </c>
      <c r="P152" s="119"/>
    </row>
    <row r="153" spans="2:16" s="128" customFormat="1" x14ac:dyDescent="0.3">
      <c r="B153" s="119"/>
      <c r="E153" s="130" t="s">
        <v>837</v>
      </c>
      <c r="F153" s="131">
        <v>1673.45</v>
      </c>
      <c r="G153" s="132">
        <v>43794</v>
      </c>
      <c r="H153" s="130"/>
      <c r="I153" s="130" t="s">
        <v>658</v>
      </c>
      <c r="J153" s="131">
        <v>1673.45</v>
      </c>
      <c r="K153" s="131">
        <v>0</v>
      </c>
      <c r="L153" s="132">
        <v>43794</v>
      </c>
      <c r="P153" s="119"/>
    </row>
    <row r="154" spans="2:16" s="128" customFormat="1" x14ac:dyDescent="0.3">
      <c r="B154" s="119"/>
      <c r="E154" s="130" t="s">
        <v>838</v>
      </c>
      <c r="F154" s="131">
        <v>1423.7</v>
      </c>
      <c r="G154" s="132">
        <v>43794</v>
      </c>
      <c r="H154" s="130"/>
      <c r="I154" s="130" t="s">
        <v>659</v>
      </c>
      <c r="J154" s="131">
        <v>1423.7</v>
      </c>
      <c r="K154" s="131">
        <v>0</v>
      </c>
      <c r="L154" s="132">
        <v>43794</v>
      </c>
      <c r="P154" s="119"/>
    </row>
    <row r="155" spans="2:16" s="128" customFormat="1" x14ac:dyDescent="0.3">
      <c r="B155" s="119"/>
      <c r="E155" s="130" t="s">
        <v>839</v>
      </c>
      <c r="F155" s="131">
        <v>10088.879999999999</v>
      </c>
      <c r="G155" s="132">
        <v>43794</v>
      </c>
      <c r="H155" s="130"/>
      <c r="I155" s="130" t="s">
        <v>660</v>
      </c>
      <c r="J155" s="131">
        <v>10088.879999999999</v>
      </c>
      <c r="K155" s="131">
        <v>0</v>
      </c>
      <c r="L155" s="132">
        <v>43794</v>
      </c>
      <c r="P155" s="119"/>
    </row>
    <row r="156" spans="2:16" s="128" customFormat="1" x14ac:dyDescent="0.3">
      <c r="B156" s="119"/>
      <c r="E156" s="130" t="s">
        <v>840</v>
      </c>
      <c r="F156" s="131">
        <v>126.98</v>
      </c>
      <c r="G156" s="132">
        <v>43794</v>
      </c>
      <c r="H156" s="130"/>
      <c r="I156" s="130" t="s">
        <v>662</v>
      </c>
      <c r="J156" s="131">
        <v>126.98</v>
      </c>
      <c r="K156" s="131">
        <v>0</v>
      </c>
      <c r="L156" s="132">
        <v>43794</v>
      </c>
      <c r="P156" s="119"/>
    </row>
    <row r="157" spans="2:16" s="128" customFormat="1" x14ac:dyDescent="0.3">
      <c r="B157" s="119"/>
      <c r="E157" s="130" t="s">
        <v>841</v>
      </c>
      <c r="F157" s="131">
        <v>4120.8900000000003</v>
      </c>
      <c r="G157" s="132">
        <v>43794</v>
      </c>
      <c r="H157" s="130"/>
      <c r="I157" s="130" t="s">
        <v>661</v>
      </c>
      <c r="J157" s="131">
        <v>4120.8900000000003</v>
      </c>
      <c r="K157" s="131">
        <v>0</v>
      </c>
      <c r="L157" s="132">
        <v>43794</v>
      </c>
      <c r="P157" s="119"/>
    </row>
    <row r="158" spans="2:16" s="128" customFormat="1" x14ac:dyDescent="0.3">
      <c r="B158" s="119"/>
      <c r="E158" s="130" t="s">
        <v>842</v>
      </c>
      <c r="F158" s="131">
        <v>149.82</v>
      </c>
      <c r="G158" s="132">
        <v>43794</v>
      </c>
      <c r="H158" s="130"/>
      <c r="I158" s="130" t="s">
        <v>675</v>
      </c>
      <c r="J158" s="131">
        <v>149.82</v>
      </c>
      <c r="K158" s="131">
        <v>0</v>
      </c>
      <c r="L158" s="132">
        <v>43794</v>
      </c>
      <c r="P158" s="119"/>
    </row>
    <row r="159" spans="2:16" s="128" customFormat="1" x14ac:dyDescent="0.3">
      <c r="B159" s="119"/>
      <c r="E159" s="130" t="s">
        <v>843</v>
      </c>
      <c r="F159" s="131">
        <v>2678.49</v>
      </c>
      <c r="G159" s="132">
        <v>43794</v>
      </c>
      <c r="H159" s="130"/>
      <c r="I159" s="130" t="s">
        <v>844</v>
      </c>
      <c r="J159" s="131">
        <v>2678.49</v>
      </c>
      <c r="K159" s="131">
        <v>0</v>
      </c>
      <c r="L159" s="132">
        <v>43794</v>
      </c>
      <c r="P159" s="119"/>
    </row>
    <row r="160" spans="2:16" s="128" customFormat="1" x14ac:dyDescent="0.3">
      <c r="B160" s="119"/>
      <c r="E160" s="130" t="s">
        <v>845</v>
      </c>
      <c r="F160" s="131">
        <v>1073.92</v>
      </c>
      <c r="G160" s="132">
        <v>43794</v>
      </c>
      <c r="H160" s="130"/>
      <c r="I160" s="130" t="s">
        <v>846</v>
      </c>
      <c r="J160" s="131">
        <v>1073.92</v>
      </c>
      <c r="K160" s="131">
        <v>0</v>
      </c>
      <c r="L160" s="132">
        <v>43794</v>
      </c>
      <c r="P160" s="119"/>
    </row>
    <row r="161" spans="2:16" s="128" customFormat="1" x14ac:dyDescent="0.3">
      <c r="B161" s="119"/>
      <c r="E161" s="130" t="s">
        <v>847</v>
      </c>
      <c r="F161" s="131">
        <v>1108.07</v>
      </c>
      <c r="G161" s="132">
        <v>43794</v>
      </c>
      <c r="H161" s="130"/>
      <c r="I161" s="130" t="s">
        <v>848</v>
      </c>
      <c r="J161" s="131">
        <v>1108.07</v>
      </c>
      <c r="K161" s="131">
        <v>0</v>
      </c>
      <c r="L161" s="132">
        <v>43794</v>
      </c>
      <c r="P161" s="119"/>
    </row>
    <row r="162" spans="2:16" s="128" customFormat="1" x14ac:dyDescent="0.3">
      <c r="B162" s="119"/>
      <c r="E162" s="130" t="s">
        <v>849</v>
      </c>
      <c r="F162" s="131">
        <v>519.35</v>
      </c>
      <c r="G162" s="132">
        <v>43794</v>
      </c>
      <c r="H162" s="130"/>
      <c r="I162" s="130" t="s">
        <v>850</v>
      </c>
      <c r="J162" s="131">
        <v>519.35</v>
      </c>
      <c r="K162" s="131">
        <v>0</v>
      </c>
      <c r="L162" s="132">
        <v>43794</v>
      </c>
      <c r="P162" s="119"/>
    </row>
    <row r="163" spans="2:16" s="128" customFormat="1" x14ac:dyDescent="0.3">
      <c r="B163" s="119"/>
      <c r="E163" s="130" t="s">
        <v>851</v>
      </c>
      <c r="F163" s="131">
        <v>409.11</v>
      </c>
      <c r="G163" s="132">
        <v>43794</v>
      </c>
      <c r="H163" s="130"/>
      <c r="I163" s="130" t="s">
        <v>852</v>
      </c>
      <c r="J163" s="131">
        <v>409.11</v>
      </c>
      <c r="K163" s="131">
        <v>0</v>
      </c>
      <c r="L163" s="132">
        <v>43794</v>
      </c>
      <c r="P163" s="119"/>
    </row>
    <row r="164" spans="2:16" s="128" customFormat="1" x14ac:dyDescent="0.3">
      <c r="B164" s="119"/>
      <c r="E164" s="130" t="s">
        <v>853</v>
      </c>
      <c r="F164" s="131">
        <v>530.13</v>
      </c>
      <c r="G164" s="132">
        <v>43794</v>
      </c>
      <c r="H164" s="130"/>
      <c r="I164" s="130" t="s">
        <v>854</v>
      </c>
      <c r="J164" s="131">
        <v>530.13</v>
      </c>
      <c r="K164" s="131">
        <v>0</v>
      </c>
      <c r="L164" s="132">
        <v>43794</v>
      </c>
      <c r="P164" s="119"/>
    </row>
    <row r="165" spans="2:16" s="128" customFormat="1" x14ac:dyDescent="0.3">
      <c r="B165" s="119"/>
      <c r="E165" s="130" t="s">
        <v>855</v>
      </c>
      <c r="F165" s="131">
        <v>328.11</v>
      </c>
      <c r="G165" s="132">
        <v>43794</v>
      </c>
      <c r="H165" s="130"/>
      <c r="I165" s="130" t="s">
        <v>856</v>
      </c>
      <c r="J165" s="131">
        <v>328.11</v>
      </c>
      <c r="K165" s="131">
        <v>0</v>
      </c>
      <c r="L165" s="132">
        <v>43794</v>
      </c>
      <c r="P165" s="119"/>
    </row>
    <row r="166" spans="2:16" s="128" customFormat="1" x14ac:dyDescent="0.3">
      <c r="B166" s="119"/>
      <c r="E166" s="130" t="s">
        <v>857</v>
      </c>
      <c r="F166" s="131">
        <v>253.37</v>
      </c>
      <c r="G166" s="132">
        <v>43794</v>
      </c>
      <c r="H166" s="130"/>
      <c r="I166" s="130" t="s">
        <v>858</v>
      </c>
      <c r="J166" s="131">
        <v>253.37</v>
      </c>
      <c r="K166" s="131">
        <v>0</v>
      </c>
      <c r="L166" s="132">
        <v>43794</v>
      </c>
      <c r="P166" s="119"/>
    </row>
    <row r="167" spans="2:16" s="128" customFormat="1" x14ac:dyDescent="0.3">
      <c r="B167" s="119"/>
      <c r="E167" s="130" t="s">
        <v>859</v>
      </c>
      <c r="F167" s="131">
        <v>318.43</v>
      </c>
      <c r="G167" s="132">
        <v>43794</v>
      </c>
      <c r="H167" s="130"/>
      <c r="I167" s="130" t="s">
        <v>860</v>
      </c>
      <c r="J167" s="131">
        <v>318.43</v>
      </c>
      <c r="K167" s="131">
        <v>141.99</v>
      </c>
      <c r="L167" s="132">
        <v>43794</v>
      </c>
      <c r="P167" s="119"/>
    </row>
    <row r="168" spans="2:16" s="128" customFormat="1" x14ac:dyDescent="0.3">
      <c r="B168" s="119"/>
      <c r="E168" s="130" t="s">
        <v>861</v>
      </c>
      <c r="F168" s="131">
        <v>491.1</v>
      </c>
      <c r="G168" s="132">
        <v>43794</v>
      </c>
      <c r="H168" s="130"/>
      <c r="I168" s="130" t="s">
        <v>862</v>
      </c>
      <c r="J168" s="131">
        <v>491.1</v>
      </c>
      <c r="K168" s="131">
        <v>0</v>
      </c>
      <c r="L168" s="132">
        <v>43794</v>
      </c>
      <c r="P168" s="119"/>
    </row>
    <row r="169" spans="2:16" s="128" customFormat="1" x14ac:dyDescent="0.3">
      <c r="B169" s="119"/>
      <c r="E169" s="130" t="s">
        <v>863</v>
      </c>
      <c r="F169" s="131">
        <v>337.28</v>
      </c>
      <c r="G169" s="132">
        <v>43794</v>
      </c>
      <c r="H169" s="130"/>
      <c r="I169" s="130" t="s">
        <v>864</v>
      </c>
      <c r="J169" s="131">
        <v>337.28</v>
      </c>
      <c r="K169" s="131">
        <v>29.99</v>
      </c>
      <c r="L169" s="132">
        <v>43794</v>
      </c>
      <c r="P169" s="119"/>
    </row>
    <row r="170" spans="2:16" s="128" customFormat="1" x14ac:dyDescent="0.3">
      <c r="B170" s="119"/>
      <c r="E170" s="130" t="s">
        <v>865</v>
      </c>
      <c r="F170" s="131">
        <v>334.68</v>
      </c>
      <c r="G170" s="132">
        <v>43794</v>
      </c>
      <c r="H170" s="130"/>
      <c r="I170" s="130" t="s">
        <v>866</v>
      </c>
      <c r="J170" s="131">
        <v>334.68</v>
      </c>
      <c r="K170" s="131">
        <v>0</v>
      </c>
      <c r="L170" s="132">
        <v>43794</v>
      </c>
      <c r="P170" s="119"/>
    </row>
    <row r="171" spans="2:16" s="128" customFormat="1" x14ac:dyDescent="0.3">
      <c r="B171" s="119"/>
      <c r="E171" s="130" t="s">
        <v>867</v>
      </c>
      <c r="F171" s="131">
        <v>374.48</v>
      </c>
      <c r="G171" s="132">
        <v>43794</v>
      </c>
      <c r="H171" s="130"/>
      <c r="I171" s="130" t="s">
        <v>868</v>
      </c>
      <c r="J171" s="131">
        <v>374.48</v>
      </c>
      <c r="K171" s="131">
        <v>0</v>
      </c>
      <c r="L171" s="132">
        <v>43794</v>
      </c>
      <c r="P171" s="119"/>
    </row>
    <row r="172" spans="2:16" s="128" customFormat="1" x14ac:dyDescent="0.3">
      <c r="B172" s="119"/>
      <c r="E172" s="130" t="s">
        <v>869</v>
      </c>
      <c r="F172" s="131">
        <v>380.45</v>
      </c>
      <c r="G172" s="132">
        <v>43794</v>
      </c>
      <c r="H172" s="130"/>
      <c r="I172" s="130" t="s">
        <v>870</v>
      </c>
      <c r="J172" s="131">
        <v>380.45</v>
      </c>
      <c r="K172" s="131">
        <v>0</v>
      </c>
      <c r="L172" s="132">
        <v>43794</v>
      </c>
      <c r="P172" s="119"/>
    </row>
    <row r="173" spans="2:16" s="128" customFormat="1" x14ac:dyDescent="0.3">
      <c r="B173" s="119"/>
      <c r="E173" s="130" t="s">
        <v>871</v>
      </c>
      <c r="F173" s="131">
        <v>274.89</v>
      </c>
      <c r="G173" s="132">
        <v>43794</v>
      </c>
      <c r="H173" s="130"/>
      <c r="I173" s="130" t="s">
        <v>872</v>
      </c>
      <c r="J173" s="131">
        <v>274.89</v>
      </c>
      <c r="K173" s="131">
        <v>14.99</v>
      </c>
      <c r="L173" s="132">
        <v>43794</v>
      </c>
      <c r="P173" s="119"/>
    </row>
    <row r="174" spans="2:16" s="128" customFormat="1" x14ac:dyDescent="0.3">
      <c r="B174" s="119"/>
      <c r="E174" s="130" t="s">
        <v>873</v>
      </c>
      <c r="F174" s="131">
        <v>349.95</v>
      </c>
      <c r="G174" s="132">
        <v>43794</v>
      </c>
      <c r="H174" s="130"/>
      <c r="I174" s="130" t="s">
        <v>874</v>
      </c>
      <c r="J174" s="131">
        <v>349.95</v>
      </c>
      <c r="K174" s="131">
        <v>0</v>
      </c>
      <c r="L174" s="132">
        <v>43794</v>
      </c>
      <c r="P174" s="119"/>
    </row>
    <row r="175" spans="2:16" s="128" customFormat="1" x14ac:dyDescent="0.3">
      <c r="B175" s="119"/>
      <c r="E175" s="130" t="s">
        <v>875</v>
      </c>
      <c r="F175" s="131">
        <v>359.45</v>
      </c>
      <c r="G175" s="132">
        <v>43794</v>
      </c>
      <c r="H175" s="130"/>
      <c r="I175" s="130" t="s">
        <v>876</v>
      </c>
      <c r="J175" s="131">
        <v>359.45</v>
      </c>
      <c r="K175" s="131">
        <v>0</v>
      </c>
      <c r="L175" s="132">
        <v>43794</v>
      </c>
      <c r="P175" s="119"/>
    </row>
    <row r="176" spans="2:16" s="128" customFormat="1" x14ac:dyDescent="0.3">
      <c r="B176" s="119"/>
      <c r="E176" s="130" t="s">
        <v>877</v>
      </c>
      <c r="F176" s="131">
        <v>110.97</v>
      </c>
      <c r="G176" s="132">
        <v>43794</v>
      </c>
      <c r="H176" s="130"/>
      <c r="I176" s="130" t="s">
        <v>878</v>
      </c>
      <c r="J176" s="131">
        <v>110.97</v>
      </c>
      <c r="K176" s="131">
        <v>0</v>
      </c>
      <c r="L176" s="132">
        <v>43794</v>
      </c>
      <c r="P176" s="119"/>
    </row>
    <row r="177" spans="2:16" s="128" customFormat="1" x14ac:dyDescent="0.3">
      <c r="B177" s="119"/>
      <c r="E177" s="130" t="s">
        <v>879</v>
      </c>
      <c r="F177" s="131">
        <v>152.25</v>
      </c>
      <c r="G177" s="132">
        <v>43794</v>
      </c>
      <c r="H177" s="130"/>
      <c r="I177" s="130" t="s">
        <v>880</v>
      </c>
      <c r="J177" s="131">
        <v>152.25</v>
      </c>
      <c r="K177" s="131">
        <v>0</v>
      </c>
      <c r="L177" s="132">
        <v>43794</v>
      </c>
      <c r="P177" s="119"/>
    </row>
    <row r="178" spans="2:16" x14ac:dyDescent="0.3">
      <c r="B178" s="119"/>
      <c r="E178" s="130" t="s">
        <v>881</v>
      </c>
      <c r="F178" s="131">
        <v>161.29</v>
      </c>
      <c r="G178" s="132">
        <v>43794</v>
      </c>
      <c r="H178" s="130"/>
      <c r="I178" s="130" t="s">
        <v>882</v>
      </c>
      <c r="J178" s="131">
        <v>161.29</v>
      </c>
      <c r="K178" s="131">
        <v>0</v>
      </c>
      <c r="L178" s="132">
        <v>43794</v>
      </c>
    </row>
    <row r="179" spans="2:16" x14ac:dyDescent="0.3">
      <c r="B179" s="119"/>
      <c r="E179" s="130" t="s">
        <v>883</v>
      </c>
      <c r="F179" s="131">
        <v>182.92</v>
      </c>
      <c r="G179" s="132">
        <v>43794</v>
      </c>
      <c r="H179" s="130"/>
      <c r="I179" s="130" t="s">
        <v>884</v>
      </c>
      <c r="J179" s="131">
        <v>182.92</v>
      </c>
      <c r="K179" s="131">
        <v>0</v>
      </c>
      <c r="L179" s="132">
        <v>43794</v>
      </c>
    </row>
    <row r="180" spans="2:16" x14ac:dyDescent="0.3">
      <c r="B180" s="119"/>
      <c r="E180" s="130" t="s">
        <v>885</v>
      </c>
      <c r="F180" s="131">
        <v>2015.41</v>
      </c>
      <c r="G180" s="132">
        <v>43795</v>
      </c>
      <c r="H180" s="130"/>
      <c r="I180" s="130" t="s">
        <v>886</v>
      </c>
      <c r="J180" s="131">
        <v>2015.41</v>
      </c>
      <c r="K180" s="131">
        <v>0</v>
      </c>
      <c r="L180" s="132">
        <v>43795</v>
      </c>
    </row>
    <row r="181" spans="2:16" x14ac:dyDescent="0.3">
      <c r="B181" s="119"/>
      <c r="E181" s="130" t="s">
        <v>887</v>
      </c>
      <c r="F181" s="131">
        <v>3421.75</v>
      </c>
      <c r="G181" s="132">
        <v>43795</v>
      </c>
      <c r="H181" s="130"/>
      <c r="I181" s="130" t="s">
        <v>660</v>
      </c>
      <c r="J181" s="131">
        <v>3421.75</v>
      </c>
      <c r="K181" s="131">
        <v>0</v>
      </c>
      <c r="L181" s="132">
        <v>43795</v>
      </c>
    </row>
    <row r="182" spans="2:16" x14ac:dyDescent="0.3">
      <c r="B182" s="119"/>
      <c r="E182" s="130" t="s">
        <v>888</v>
      </c>
      <c r="F182" s="131">
        <v>195.58</v>
      </c>
      <c r="G182" s="132">
        <v>43795</v>
      </c>
      <c r="H182" s="130"/>
      <c r="I182" s="130" t="s">
        <v>662</v>
      </c>
      <c r="J182" s="131">
        <v>195.58</v>
      </c>
      <c r="K182" s="131">
        <v>0</v>
      </c>
      <c r="L182" s="132">
        <v>43795</v>
      </c>
    </row>
    <row r="183" spans="2:16" x14ac:dyDescent="0.3">
      <c r="B183" s="119"/>
      <c r="E183" s="130" t="s">
        <v>889</v>
      </c>
      <c r="F183" s="131">
        <v>3380.77</v>
      </c>
      <c r="G183" s="132">
        <v>43795</v>
      </c>
      <c r="H183" s="130"/>
      <c r="I183" s="130" t="s">
        <v>661</v>
      </c>
      <c r="J183" s="131">
        <v>3380.77</v>
      </c>
      <c r="K183" s="131">
        <v>0</v>
      </c>
      <c r="L183" s="132">
        <v>43795</v>
      </c>
    </row>
    <row r="184" spans="2:16" x14ac:dyDescent="0.3">
      <c r="B184" s="119"/>
      <c r="E184" s="130" t="s">
        <v>890</v>
      </c>
      <c r="F184" s="131">
        <v>249.89</v>
      </c>
      <c r="G184" s="132">
        <v>43796</v>
      </c>
      <c r="H184" s="130"/>
      <c r="I184" s="130" t="s">
        <v>891</v>
      </c>
      <c r="J184" s="131">
        <v>249.89</v>
      </c>
      <c r="K184" s="131">
        <v>0</v>
      </c>
      <c r="L184" s="132">
        <v>43796</v>
      </c>
    </row>
    <row r="185" spans="2:16" x14ac:dyDescent="0.3">
      <c r="B185" s="119"/>
      <c r="E185" s="130" t="s">
        <v>892</v>
      </c>
      <c r="F185" s="131">
        <v>979.99</v>
      </c>
      <c r="G185" s="132">
        <v>43799</v>
      </c>
      <c r="H185" s="130"/>
      <c r="I185" s="130" t="s">
        <v>893</v>
      </c>
      <c r="J185" s="131">
        <v>979.99</v>
      </c>
      <c r="K185" s="131"/>
      <c r="L185" s="132">
        <v>43799</v>
      </c>
    </row>
    <row r="186" spans="2:16" x14ac:dyDescent="0.3">
      <c r="B186" s="119"/>
      <c r="E186" s="128" t="s">
        <v>902</v>
      </c>
      <c r="F186" s="65">
        <v>27.1</v>
      </c>
      <c r="G186" s="20">
        <v>43800</v>
      </c>
      <c r="I186" s="128" t="s">
        <v>895</v>
      </c>
      <c r="J186" s="65">
        <v>27.1</v>
      </c>
      <c r="K186" s="131">
        <v>0</v>
      </c>
      <c r="L186" s="20">
        <v>43800</v>
      </c>
    </row>
    <row r="187" spans="2:16" x14ac:dyDescent="0.3">
      <c r="B187" s="119"/>
      <c r="E187" s="128" t="s">
        <v>901</v>
      </c>
      <c r="F187" s="65">
        <v>4.99</v>
      </c>
      <c r="G187" s="20">
        <v>43801</v>
      </c>
      <c r="I187" s="128" t="s">
        <v>896</v>
      </c>
      <c r="J187" s="65">
        <v>4.99</v>
      </c>
      <c r="K187" s="131">
        <v>0</v>
      </c>
      <c r="L187" s="20">
        <v>43801</v>
      </c>
    </row>
    <row r="188" spans="2:16" s="128" customFormat="1" x14ac:dyDescent="0.3">
      <c r="B188" s="119"/>
      <c r="E188" s="128" t="s">
        <v>903</v>
      </c>
      <c r="F188" s="65">
        <v>3570.97</v>
      </c>
      <c r="G188" s="20">
        <v>43802</v>
      </c>
      <c r="I188" s="128" t="s">
        <v>904</v>
      </c>
      <c r="J188" s="65">
        <v>3570.97</v>
      </c>
      <c r="K188" s="65">
        <v>0</v>
      </c>
      <c r="L188" s="20">
        <v>43802</v>
      </c>
      <c r="P188" s="119"/>
    </row>
    <row r="189" spans="2:16" s="128" customFormat="1" x14ac:dyDescent="0.3">
      <c r="B189" s="119"/>
      <c r="E189" s="128" t="s">
        <v>905</v>
      </c>
      <c r="F189" s="65">
        <v>1618.01</v>
      </c>
      <c r="G189" s="20">
        <v>43805</v>
      </c>
      <c r="I189" s="128" t="s">
        <v>658</v>
      </c>
      <c r="J189" s="65">
        <v>1618.01</v>
      </c>
      <c r="K189" s="65">
        <v>0</v>
      </c>
      <c r="L189" s="20">
        <v>43805</v>
      </c>
      <c r="P189" s="119"/>
    </row>
    <row r="190" spans="2:16" s="128" customFormat="1" x14ac:dyDescent="0.3">
      <c r="B190" s="119"/>
      <c r="E190" s="128" t="s">
        <v>906</v>
      </c>
      <c r="F190" s="65">
        <v>1311.58</v>
      </c>
      <c r="G190" s="20">
        <v>43805</v>
      </c>
      <c r="I190" s="128" t="s">
        <v>659</v>
      </c>
      <c r="J190" s="65">
        <v>1311.58</v>
      </c>
      <c r="K190" s="65">
        <v>0</v>
      </c>
      <c r="L190" s="20">
        <v>43805</v>
      </c>
      <c r="P190" s="119"/>
    </row>
    <row r="191" spans="2:16" s="128" customFormat="1" x14ac:dyDescent="0.3">
      <c r="B191" s="119"/>
      <c r="E191" s="128" t="s">
        <v>907</v>
      </c>
      <c r="F191" s="65">
        <v>1823.19</v>
      </c>
      <c r="G191" s="20">
        <v>43805</v>
      </c>
      <c r="I191" s="128" t="s">
        <v>699</v>
      </c>
      <c r="J191" s="65">
        <v>1823.19</v>
      </c>
      <c r="K191" s="65">
        <v>0</v>
      </c>
      <c r="L191" s="20">
        <v>43805</v>
      </c>
      <c r="P191" s="119"/>
    </row>
    <row r="192" spans="2:16" s="128" customFormat="1" x14ac:dyDescent="0.3">
      <c r="B192" s="119"/>
      <c r="E192" s="128" t="s">
        <v>908</v>
      </c>
      <c r="F192" s="65">
        <v>68.540000000000006</v>
      </c>
      <c r="G192" s="20">
        <v>43805</v>
      </c>
      <c r="I192" s="128" t="s">
        <v>909</v>
      </c>
      <c r="J192" s="65">
        <v>68.540000000000006</v>
      </c>
      <c r="K192" s="65">
        <v>74.98</v>
      </c>
      <c r="L192" s="20">
        <v>43805</v>
      </c>
      <c r="P192" s="119"/>
    </row>
    <row r="193" spans="2:16" s="128" customFormat="1" x14ac:dyDescent="0.3">
      <c r="B193" s="119"/>
      <c r="E193" s="128" t="s">
        <v>910</v>
      </c>
      <c r="F193" s="65">
        <v>133.47</v>
      </c>
      <c r="G193" s="20">
        <v>43805</v>
      </c>
      <c r="I193" s="128" t="s">
        <v>709</v>
      </c>
      <c r="J193" s="65">
        <v>133.47</v>
      </c>
      <c r="K193" s="65">
        <v>0</v>
      </c>
      <c r="L193" s="20">
        <v>43805</v>
      </c>
      <c r="P193" s="119"/>
    </row>
    <row r="194" spans="2:16" s="128" customFormat="1" x14ac:dyDescent="0.3">
      <c r="B194" s="119"/>
      <c r="E194" s="128" t="s">
        <v>911</v>
      </c>
      <c r="F194" s="65">
        <v>24</v>
      </c>
      <c r="G194" s="20">
        <v>43805</v>
      </c>
      <c r="I194" s="128" t="s">
        <v>662</v>
      </c>
      <c r="J194" s="65">
        <v>24</v>
      </c>
      <c r="K194" s="65">
        <v>0</v>
      </c>
      <c r="L194" s="20">
        <v>43805</v>
      </c>
      <c r="P194" s="119"/>
    </row>
    <row r="195" spans="2:16" s="128" customFormat="1" x14ac:dyDescent="0.3">
      <c r="B195" s="119"/>
      <c r="E195" s="128" t="s">
        <v>912</v>
      </c>
      <c r="F195" s="65">
        <v>2520.5300000000002</v>
      </c>
      <c r="G195" s="20">
        <v>43805</v>
      </c>
      <c r="I195" s="128" t="s">
        <v>660</v>
      </c>
      <c r="J195" s="65">
        <v>2520.5300000000002</v>
      </c>
      <c r="K195" s="65">
        <v>0</v>
      </c>
      <c r="L195" s="20">
        <v>43805</v>
      </c>
      <c r="P195" s="119"/>
    </row>
    <row r="196" spans="2:16" s="128" customFormat="1" x14ac:dyDescent="0.3">
      <c r="B196" s="119"/>
      <c r="E196" s="128" t="s">
        <v>913</v>
      </c>
      <c r="F196" s="65">
        <v>3008.61</v>
      </c>
      <c r="G196" s="20">
        <v>43805</v>
      </c>
      <c r="I196" s="128" t="s">
        <v>661</v>
      </c>
      <c r="J196" s="65">
        <v>3008.61</v>
      </c>
      <c r="K196" s="65">
        <v>0</v>
      </c>
      <c r="L196" s="20">
        <v>43805</v>
      </c>
      <c r="P196" s="119"/>
    </row>
    <row r="197" spans="2:16" s="128" customFormat="1" x14ac:dyDescent="0.3">
      <c r="B197" s="119"/>
      <c r="E197" s="128" t="s">
        <v>914</v>
      </c>
      <c r="F197" s="65">
        <v>1494.08</v>
      </c>
      <c r="G197" s="20">
        <v>43805</v>
      </c>
      <c r="I197" s="128" t="s">
        <v>710</v>
      </c>
      <c r="J197" s="65">
        <v>1494.08</v>
      </c>
      <c r="K197" s="65">
        <v>0</v>
      </c>
      <c r="L197" s="20">
        <v>43805</v>
      </c>
      <c r="P197" s="119"/>
    </row>
    <row r="198" spans="2:16" s="128" customFormat="1" x14ac:dyDescent="0.3">
      <c r="B198" s="119"/>
      <c r="E198" s="128" t="s">
        <v>915</v>
      </c>
      <c r="F198" s="65">
        <v>4770.8100000000004</v>
      </c>
      <c r="G198" s="20">
        <v>43805</v>
      </c>
      <c r="I198" s="128" t="s">
        <v>916</v>
      </c>
      <c r="J198" s="65">
        <v>4770.8100000000004</v>
      </c>
      <c r="K198" s="65">
        <v>0</v>
      </c>
      <c r="L198" s="20">
        <v>43805</v>
      </c>
      <c r="P198" s="119"/>
    </row>
    <row r="199" spans="2:16" s="128" customFormat="1" x14ac:dyDescent="0.3">
      <c r="B199" s="119"/>
      <c r="E199" s="128" t="s">
        <v>917</v>
      </c>
      <c r="F199" s="65">
        <v>177</v>
      </c>
      <c r="G199" s="20">
        <v>43805</v>
      </c>
      <c r="I199" s="128" t="s">
        <v>714</v>
      </c>
      <c r="J199" s="65">
        <v>177</v>
      </c>
      <c r="K199" s="65">
        <v>0</v>
      </c>
      <c r="L199" s="20">
        <v>43805</v>
      </c>
      <c r="P199" s="119"/>
    </row>
    <row r="200" spans="2:16" s="128" customFormat="1" x14ac:dyDescent="0.3">
      <c r="B200" s="119"/>
      <c r="E200" s="128" t="s">
        <v>918</v>
      </c>
      <c r="F200" s="65">
        <v>339.45</v>
      </c>
      <c r="G200" s="20">
        <v>43805</v>
      </c>
      <c r="I200" s="128" t="s">
        <v>713</v>
      </c>
      <c r="J200" s="65">
        <v>339.45</v>
      </c>
      <c r="K200" s="65">
        <v>0</v>
      </c>
      <c r="L200" s="20">
        <v>43805</v>
      </c>
      <c r="P200" s="119"/>
    </row>
    <row r="201" spans="2:16" s="128" customFormat="1" x14ac:dyDescent="0.3">
      <c r="B201" s="119"/>
      <c r="E201" s="128" t="s">
        <v>919</v>
      </c>
      <c r="F201" s="65">
        <v>2381.6799999999998</v>
      </c>
      <c r="G201" s="20">
        <v>43805</v>
      </c>
      <c r="I201" s="128" t="s">
        <v>920</v>
      </c>
      <c r="J201" s="65">
        <v>2381.6799999999998</v>
      </c>
      <c r="K201" s="65">
        <v>0</v>
      </c>
      <c r="L201" s="20">
        <v>43805</v>
      </c>
      <c r="P201" s="119"/>
    </row>
    <row r="202" spans="2:16" s="128" customFormat="1" x14ac:dyDescent="0.3">
      <c r="B202" s="119"/>
      <c r="E202" s="128" t="s">
        <v>921</v>
      </c>
      <c r="F202" s="65">
        <v>286.04000000000002</v>
      </c>
      <c r="G202" s="20">
        <v>43805</v>
      </c>
      <c r="I202" s="128" t="s">
        <v>922</v>
      </c>
      <c r="J202" s="65">
        <v>286.04000000000002</v>
      </c>
      <c r="K202" s="65">
        <v>0</v>
      </c>
      <c r="L202" s="20">
        <v>43805</v>
      </c>
      <c r="P202" s="119"/>
    </row>
    <row r="203" spans="2:16" s="128" customFormat="1" x14ac:dyDescent="0.3">
      <c r="B203" s="119"/>
      <c r="E203" s="128" t="s">
        <v>923</v>
      </c>
      <c r="F203" s="65">
        <v>464.43</v>
      </c>
      <c r="G203" s="20">
        <v>43805</v>
      </c>
      <c r="I203" s="128" t="s">
        <v>924</v>
      </c>
      <c r="J203" s="65">
        <v>464.43</v>
      </c>
      <c r="K203" s="65">
        <v>0</v>
      </c>
      <c r="L203" s="20">
        <v>43805</v>
      </c>
      <c r="P203" s="119"/>
    </row>
    <row r="204" spans="2:16" s="128" customFormat="1" x14ac:dyDescent="0.3">
      <c r="B204" s="119"/>
      <c r="E204" s="128" t="s">
        <v>925</v>
      </c>
      <c r="F204" s="65">
        <v>11445.8</v>
      </c>
      <c r="G204" s="20">
        <v>43805</v>
      </c>
      <c r="I204" s="128" t="s">
        <v>926</v>
      </c>
      <c r="J204" s="65">
        <v>11445.8</v>
      </c>
      <c r="K204" s="65">
        <v>0</v>
      </c>
      <c r="L204" s="20">
        <v>43805</v>
      </c>
      <c r="P204" s="119"/>
    </row>
    <row r="205" spans="2:16" s="128" customFormat="1" x14ac:dyDescent="0.3">
      <c r="B205" s="119"/>
      <c r="E205" s="128" t="s">
        <v>927</v>
      </c>
      <c r="F205" s="65">
        <v>9000</v>
      </c>
      <c r="G205" s="20">
        <v>43805</v>
      </c>
      <c r="I205" s="128" t="s">
        <v>1006</v>
      </c>
      <c r="J205" s="65">
        <v>9000</v>
      </c>
      <c r="K205" s="65">
        <v>0</v>
      </c>
      <c r="L205" s="20">
        <v>43805</v>
      </c>
      <c r="P205" s="119"/>
    </row>
    <row r="206" spans="2:16" s="128" customFormat="1" x14ac:dyDescent="0.3">
      <c r="B206" s="119"/>
      <c r="E206" s="128" t="s">
        <v>928</v>
      </c>
      <c r="F206" s="65">
        <v>3750</v>
      </c>
      <c r="G206" s="20">
        <v>43805</v>
      </c>
      <c r="I206" s="128" t="s">
        <v>1007</v>
      </c>
      <c r="J206" s="65">
        <v>3750</v>
      </c>
      <c r="K206" s="65">
        <v>0</v>
      </c>
      <c r="L206" s="20">
        <v>43805</v>
      </c>
      <c r="P206" s="119"/>
    </row>
    <row r="207" spans="2:16" s="128" customFormat="1" x14ac:dyDescent="0.3">
      <c r="B207" s="119"/>
      <c r="E207" s="128" t="s">
        <v>929</v>
      </c>
      <c r="F207" s="65">
        <v>26.99</v>
      </c>
      <c r="G207" s="20">
        <v>43806</v>
      </c>
      <c r="I207" s="128" t="s">
        <v>930</v>
      </c>
      <c r="J207" s="65">
        <v>26.99</v>
      </c>
      <c r="K207" s="65">
        <v>0</v>
      </c>
      <c r="L207" s="20">
        <v>43806</v>
      </c>
      <c r="P207" s="119"/>
    </row>
    <row r="208" spans="2:16" s="128" customFormat="1" x14ac:dyDescent="0.3">
      <c r="B208" s="119"/>
      <c r="E208" s="128" t="s">
        <v>931</v>
      </c>
      <c r="F208" s="65">
        <v>29.95</v>
      </c>
      <c r="G208" s="20">
        <v>43808</v>
      </c>
      <c r="I208" s="128" t="s">
        <v>932</v>
      </c>
      <c r="J208" s="65">
        <v>29.95</v>
      </c>
      <c r="K208" s="65">
        <v>0</v>
      </c>
      <c r="L208" s="20">
        <v>43808</v>
      </c>
      <c r="P208" s="119"/>
    </row>
    <row r="209" spans="2:16" s="128" customFormat="1" x14ac:dyDescent="0.3">
      <c r="B209" s="119"/>
      <c r="E209" s="128" t="s">
        <v>933</v>
      </c>
      <c r="F209" s="65">
        <v>640.78</v>
      </c>
      <c r="G209" s="20">
        <v>43809</v>
      </c>
      <c r="I209" s="128" t="s">
        <v>934</v>
      </c>
      <c r="J209" s="65">
        <v>640.78</v>
      </c>
      <c r="K209" s="65">
        <v>0</v>
      </c>
      <c r="L209" s="20">
        <v>43809</v>
      </c>
      <c r="P209" s="119"/>
    </row>
    <row r="210" spans="2:16" s="128" customFormat="1" x14ac:dyDescent="0.3">
      <c r="B210" s="119"/>
      <c r="E210" s="128" t="s">
        <v>935</v>
      </c>
      <c r="F210" s="65">
        <v>1529.5</v>
      </c>
      <c r="G210" s="20">
        <v>43811</v>
      </c>
      <c r="I210" s="128" t="s">
        <v>658</v>
      </c>
      <c r="J210" s="65">
        <v>1529.5</v>
      </c>
      <c r="K210" s="65">
        <v>0</v>
      </c>
      <c r="L210" s="20">
        <v>43811</v>
      </c>
      <c r="P210" s="119"/>
    </row>
    <row r="211" spans="2:16" s="128" customFormat="1" x14ac:dyDescent="0.3">
      <c r="B211" s="119"/>
      <c r="E211" s="128" t="s">
        <v>936</v>
      </c>
      <c r="F211" s="65">
        <v>1874.54</v>
      </c>
      <c r="G211" s="20">
        <v>43811</v>
      </c>
      <c r="I211" s="128" t="s">
        <v>659</v>
      </c>
      <c r="J211" s="65">
        <v>1874.54</v>
      </c>
      <c r="K211" s="65">
        <v>0</v>
      </c>
      <c r="L211" s="20">
        <v>43811</v>
      </c>
      <c r="P211" s="119"/>
    </row>
    <row r="212" spans="2:16" s="128" customFormat="1" x14ac:dyDescent="0.3">
      <c r="B212" s="119"/>
      <c r="E212" s="128" t="s">
        <v>937</v>
      </c>
      <c r="F212" s="65">
        <v>2119.67</v>
      </c>
      <c r="G212" s="20">
        <v>43811</v>
      </c>
      <c r="I212" s="128" t="s">
        <v>660</v>
      </c>
      <c r="J212" s="65">
        <v>2119.67</v>
      </c>
      <c r="K212" s="65">
        <v>0</v>
      </c>
      <c r="L212" s="20">
        <v>43811</v>
      </c>
      <c r="P212" s="119"/>
    </row>
    <row r="213" spans="2:16" s="128" customFormat="1" x14ac:dyDescent="0.3">
      <c r="B213" s="119"/>
      <c r="E213" s="128" t="s">
        <v>938</v>
      </c>
      <c r="F213" s="65">
        <v>2556.17</v>
      </c>
      <c r="G213" s="20">
        <v>43811</v>
      </c>
      <c r="I213" s="128" t="s">
        <v>661</v>
      </c>
      <c r="J213" s="65">
        <v>2556.17</v>
      </c>
      <c r="K213" s="65">
        <v>0</v>
      </c>
      <c r="L213" s="20">
        <v>43811</v>
      </c>
      <c r="P213" s="119"/>
    </row>
    <row r="214" spans="2:16" s="128" customFormat="1" x14ac:dyDescent="0.3">
      <c r="B214" s="119"/>
      <c r="E214" s="128" t="s">
        <v>939</v>
      </c>
      <c r="F214" s="65">
        <v>231.89</v>
      </c>
      <c r="G214" s="20">
        <v>43811</v>
      </c>
      <c r="I214" s="128" t="s">
        <v>662</v>
      </c>
      <c r="J214" s="65">
        <v>231.89</v>
      </c>
      <c r="K214" s="65">
        <v>0</v>
      </c>
      <c r="L214" s="20">
        <v>43811</v>
      </c>
      <c r="P214" s="119"/>
    </row>
    <row r="215" spans="2:16" s="128" customFormat="1" x14ac:dyDescent="0.3">
      <c r="B215" s="119"/>
      <c r="E215" s="128" t="s">
        <v>940</v>
      </c>
      <c r="F215" s="65">
        <v>1644.05</v>
      </c>
      <c r="G215" s="20">
        <v>43812</v>
      </c>
      <c r="I215" s="128" t="s">
        <v>699</v>
      </c>
      <c r="J215" s="65">
        <v>1644.05</v>
      </c>
      <c r="K215" s="65">
        <v>0</v>
      </c>
      <c r="L215" s="20">
        <v>43812</v>
      </c>
      <c r="P215" s="119"/>
    </row>
    <row r="216" spans="2:16" s="128" customFormat="1" x14ac:dyDescent="0.3">
      <c r="B216" s="119"/>
      <c r="E216" s="128" t="s">
        <v>941</v>
      </c>
      <c r="F216" s="65">
        <v>66.92</v>
      </c>
      <c r="G216" s="20">
        <v>43815</v>
      </c>
      <c r="I216" s="128" t="s">
        <v>942</v>
      </c>
      <c r="J216" s="65">
        <v>66.92</v>
      </c>
      <c r="K216" s="65">
        <v>0</v>
      </c>
      <c r="L216" s="20">
        <v>43815</v>
      </c>
      <c r="P216" s="119"/>
    </row>
    <row r="217" spans="2:16" s="128" customFormat="1" x14ac:dyDescent="0.3">
      <c r="B217" s="119"/>
      <c r="E217" s="128" t="s">
        <v>943</v>
      </c>
      <c r="F217" s="65">
        <v>3718.71</v>
      </c>
      <c r="G217" s="20">
        <v>43815</v>
      </c>
      <c r="I217" s="128" t="s">
        <v>658</v>
      </c>
      <c r="J217" s="65">
        <v>3718.71</v>
      </c>
      <c r="K217" s="65">
        <v>0</v>
      </c>
      <c r="L217" s="20">
        <v>43815</v>
      </c>
      <c r="P217" s="119"/>
    </row>
    <row r="218" spans="2:16" s="128" customFormat="1" x14ac:dyDescent="0.3">
      <c r="B218" s="119"/>
      <c r="E218" s="128" t="s">
        <v>944</v>
      </c>
      <c r="F218" s="65">
        <v>3763.26</v>
      </c>
      <c r="G218" s="20">
        <v>43815</v>
      </c>
      <c r="I218" s="128" t="s">
        <v>659</v>
      </c>
      <c r="J218" s="65">
        <v>3763.26</v>
      </c>
      <c r="K218" s="65">
        <v>0</v>
      </c>
      <c r="L218" s="20">
        <v>43815</v>
      </c>
      <c r="P218" s="119"/>
    </row>
    <row r="219" spans="2:16" s="128" customFormat="1" x14ac:dyDescent="0.3">
      <c r="B219" s="119"/>
      <c r="E219" s="128" t="s">
        <v>945</v>
      </c>
      <c r="F219" s="65">
        <v>3750</v>
      </c>
      <c r="G219" s="20">
        <v>43815</v>
      </c>
      <c r="I219" s="128" t="s">
        <v>1007</v>
      </c>
      <c r="J219" s="65">
        <v>3750</v>
      </c>
      <c r="K219" s="65">
        <v>0</v>
      </c>
      <c r="L219" s="20">
        <v>43815</v>
      </c>
      <c r="P219" s="119"/>
    </row>
    <row r="220" spans="2:16" s="128" customFormat="1" x14ac:dyDescent="0.3">
      <c r="B220" s="119"/>
      <c r="E220" s="128" t="s">
        <v>946</v>
      </c>
      <c r="F220" s="65">
        <v>712.04</v>
      </c>
      <c r="G220" s="20">
        <v>43815</v>
      </c>
      <c r="I220" s="128" t="s">
        <v>947</v>
      </c>
      <c r="J220" s="65">
        <v>712.04</v>
      </c>
      <c r="K220" s="65">
        <v>0</v>
      </c>
      <c r="L220" s="20">
        <v>43815</v>
      </c>
      <c r="P220" s="119"/>
    </row>
    <row r="221" spans="2:16" s="128" customFormat="1" x14ac:dyDescent="0.3">
      <c r="B221" s="119"/>
      <c r="E221" s="128" t="s">
        <v>948</v>
      </c>
      <c r="F221" s="65">
        <v>757.76</v>
      </c>
      <c r="G221" s="20">
        <v>43815</v>
      </c>
      <c r="I221" s="128" t="s">
        <v>949</v>
      </c>
      <c r="J221" s="65">
        <v>757.76</v>
      </c>
      <c r="K221" s="65">
        <v>0</v>
      </c>
      <c r="L221" s="20">
        <v>43815</v>
      </c>
      <c r="P221" s="119"/>
    </row>
    <row r="222" spans="2:16" s="128" customFormat="1" x14ac:dyDescent="0.3">
      <c r="B222" s="119"/>
      <c r="E222" s="128" t="s">
        <v>950</v>
      </c>
      <c r="F222" s="65">
        <v>517.79999999999995</v>
      </c>
      <c r="G222" s="20">
        <v>43815</v>
      </c>
      <c r="I222" s="128" t="s">
        <v>951</v>
      </c>
      <c r="J222" s="65">
        <v>517.79999999999995</v>
      </c>
      <c r="K222" s="65">
        <v>0</v>
      </c>
      <c r="L222" s="20">
        <v>43815</v>
      </c>
      <c r="P222" s="119"/>
    </row>
    <row r="223" spans="2:16" s="128" customFormat="1" x14ac:dyDescent="0.3">
      <c r="B223" s="119"/>
      <c r="E223" s="128" t="s">
        <v>952</v>
      </c>
      <c r="F223" s="65">
        <v>27.99</v>
      </c>
      <c r="G223" s="20">
        <v>43815</v>
      </c>
      <c r="I223" s="128" t="s">
        <v>953</v>
      </c>
      <c r="J223" s="65">
        <v>27.99</v>
      </c>
      <c r="K223" s="65">
        <v>0</v>
      </c>
      <c r="L223" s="20">
        <v>43815</v>
      </c>
      <c r="P223" s="119"/>
    </row>
    <row r="224" spans="2:16" s="128" customFormat="1" x14ac:dyDescent="0.3">
      <c r="B224" s="119"/>
      <c r="E224" s="128" t="s">
        <v>954</v>
      </c>
      <c r="F224" s="65">
        <v>3950</v>
      </c>
      <c r="G224" s="20">
        <v>43815</v>
      </c>
      <c r="I224" s="128" t="s">
        <v>955</v>
      </c>
      <c r="J224" s="65">
        <v>3950</v>
      </c>
      <c r="K224" s="65">
        <v>0</v>
      </c>
      <c r="L224" s="20">
        <v>43815</v>
      </c>
      <c r="P224" s="119"/>
    </row>
    <row r="225" spans="2:16" s="128" customFormat="1" x14ac:dyDescent="0.3">
      <c r="B225" s="119"/>
      <c r="E225" s="128" t="s">
        <v>956</v>
      </c>
      <c r="F225" s="65">
        <v>1242.8</v>
      </c>
      <c r="G225" s="20">
        <v>43815</v>
      </c>
      <c r="I225" s="128" t="s">
        <v>957</v>
      </c>
      <c r="J225" s="65">
        <v>1242.8</v>
      </c>
      <c r="K225" s="65">
        <v>0</v>
      </c>
      <c r="L225" s="20">
        <v>43815</v>
      </c>
      <c r="P225" s="119"/>
    </row>
    <row r="226" spans="2:16" s="128" customFormat="1" x14ac:dyDescent="0.3">
      <c r="B226" s="119"/>
      <c r="E226" s="128" t="s">
        <v>958</v>
      </c>
      <c r="F226" s="65">
        <v>69.959999999999994</v>
      </c>
      <c r="G226" s="20">
        <v>43815</v>
      </c>
      <c r="I226" s="128" t="s">
        <v>959</v>
      </c>
      <c r="J226" s="65">
        <v>69.959999999999994</v>
      </c>
      <c r="K226" s="65">
        <v>0</v>
      </c>
      <c r="L226" s="20">
        <v>43815</v>
      </c>
      <c r="P226" s="119"/>
    </row>
    <row r="227" spans="2:16" s="128" customFormat="1" x14ac:dyDescent="0.3">
      <c r="B227" s="119"/>
      <c r="F227" s="65"/>
      <c r="G227" s="20"/>
      <c r="I227" s="128" t="s">
        <v>960</v>
      </c>
      <c r="J227" s="65">
        <v>0</v>
      </c>
      <c r="K227" s="65">
        <v>0</v>
      </c>
      <c r="L227" s="20">
        <v>43815</v>
      </c>
      <c r="P227" s="119"/>
    </row>
    <row r="228" spans="2:16" s="128" customFormat="1" x14ac:dyDescent="0.3">
      <c r="B228" s="119"/>
      <c r="E228" s="128" t="s">
        <v>961</v>
      </c>
      <c r="F228" s="65">
        <v>451.08</v>
      </c>
      <c r="G228" s="20">
        <v>43815</v>
      </c>
      <c r="I228" s="128" t="s">
        <v>962</v>
      </c>
      <c r="J228" s="65">
        <v>451.08</v>
      </c>
      <c r="K228" s="65">
        <v>0</v>
      </c>
      <c r="L228" s="20">
        <v>43815</v>
      </c>
      <c r="P228" s="119"/>
    </row>
    <row r="229" spans="2:16" s="128" customFormat="1" x14ac:dyDescent="0.3">
      <c r="B229" s="119"/>
      <c r="E229" s="128" t="s">
        <v>963</v>
      </c>
      <c r="F229" s="65">
        <v>392.85</v>
      </c>
      <c r="G229" s="20">
        <v>43815</v>
      </c>
      <c r="I229" s="128" t="s">
        <v>964</v>
      </c>
      <c r="J229" s="65">
        <v>392.85</v>
      </c>
      <c r="K229" s="65">
        <v>0</v>
      </c>
      <c r="L229" s="20">
        <v>43815</v>
      </c>
      <c r="P229" s="119"/>
    </row>
    <row r="230" spans="2:16" s="128" customFormat="1" x14ac:dyDescent="0.3">
      <c r="B230" s="119"/>
      <c r="E230" s="128" t="s">
        <v>965</v>
      </c>
      <c r="F230" s="65">
        <v>381.56</v>
      </c>
      <c r="G230" s="20">
        <v>43815</v>
      </c>
      <c r="I230" s="128" t="s">
        <v>966</v>
      </c>
      <c r="J230" s="65">
        <v>381.56</v>
      </c>
      <c r="K230" s="65">
        <v>0</v>
      </c>
      <c r="L230" s="20">
        <v>43815</v>
      </c>
      <c r="P230" s="119"/>
    </row>
    <row r="231" spans="2:16" s="128" customFormat="1" x14ac:dyDescent="0.3">
      <c r="B231" s="119"/>
      <c r="E231" s="128" t="s">
        <v>967</v>
      </c>
      <c r="F231" s="65">
        <v>3873.56</v>
      </c>
      <c r="G231" s="20">
        <v>43815</v>
      </c>
      <c r="I231" s="128" t="s">
        <v>968</v>
      </c>
      <c r="J231" s="65">
        <v>3873.56</v>
      </c>
      <c r="K231" s="65">
        <v>0</v>
      </c>
      <c r="L231" s="20">
        <v>43815</v>
      </c>
      <c r="P231" s="119"/>
    </row>
    <row r="232" spans="2:16" s="128" customFormat="1" x14ac:dyDescent="0.3">
      <c r="B232" s="119"/>
      <c r="E232" s="128" t="s">
        <v>969</v>
      </c>
      <c r="F232" s="65">
        <v>362.46</v>
      </c>
      <c r="G232" s="20">
        <v>43815</v>
      </c>
      <c r="I232" s="128" t="s">
        <v>970</v>
      </c>
      <c r="J232" s="65">
        <v>362.46</v>
      </c>
      <c r="K232" s="65">
        <v>0</v>
      </c>
      <c r="L232" s="20">
        <v>43815</v>
      </c>
      <c r="P232" s="119"/>
    </row>
    <row r="233" spans="2:16" s="128" customFormat="1" x14ac:dyDescent="0.3">
      <c r="B233" s="119"/>
      <c r="E233" s="128" t="s">
        <v>971</v>
      </c>
      <c r="F233" s="65">
        <v>163.93</v>
      </c>
      <c r="G233" s="20">
        <v>43815</v>
      </c>
      <c r="I233" s="128" t="s">
        <v>972</v>
      </c>
      <c r="J233" s="65">
        <v>163.93</v>
      </c>
      <c r="K233" s="65">
        <v>0</v>
      </c>
      <c r="L233" s="20">
        <v>43815</v>
      </c>
      <c r="P233" s="119"/>
    </row>
    <row r="234" spans="2:16" s="128" customFormat="1" x14ac:dyDescent="0.3">
      <c r="B234" s="119"/>
      <c r="E234" s="128" t="s">
        <v>973</v>
      </c>
      <c r="F234" s="65">
        <v>366.89</v>
      </c>
      <c r="G234" s="20">
        <v>43815</v>
      </c>
      <c r="I234" s="128" t="s">
        <v>974</v>
      </c>
      <c r="J234" s="65">
        <v>366.89</v>
      </c>
      <c r="K234" s="65">
        <v>0</v>
      </c>
      <c r="L234" s="20">
        <v>43815</v>
      </c>
      <c r="P234" s="119"/>
    </row>
    <row r="235" spans="2:16" s="128" customFormat="1" x14ac:dyDescent="0.3">
      <c r="B235" s="119"/>
      <c r="E235" s="128" t="s">
        <v>975</v>
      </c>
      <c r="F235" s="65">
        <v>284.85000000000002</v>
      </c>
      <c r="G235" s="20">
        <v>43815</v>
      </c>
      <c r="I235" s="128" t="s">
        <v>976</v>
      </c>
      <c r="J235" s="65">
        <v>284.85000000000002</v>
      </c>
      <c r="K235" s="65">
        <v>0</v>
      </c>
      <c r="L235" s="20">
        <v>43815</v>
      </c>
      <c r="P235" s="119"/>
    </row>
    <row r="236" spans="2:16" s="128" customFormat="1" x14ac:dyDescent="0.3">
      <c r="B236" s="119"/>
      <c r="F236" s="65"/>
      <c r="G236" s="20"/>
      <c r="I236" s="128" t="s">
        <v>977</v>
      </c>
      <c r="J236" s="65">
        <v>0</v>
      </c>
      <c r="K236" s="65">
        <v>76</v>
      </c>
      <c r="L236" s="20">
        <v>43815</v>
      </c>
      <c r="P236" s="119"/>
    </row>
    <row r="237" spans="2:16" s="128" customFormat="1" x14ac:dyDescent="0.3">
      <c r="B237" s="119"/>
      <c r="F237" s="65"/>
      <c r="G237" s="20"/>
      <c r="I237" s="128" t="s">
        <v>978</v>
      </c>
      <c r="J237" s="65">
        <v>0</v>
      </c>
      <c r="K237" s="65">
        <v>275</v>
      </c>
      <c r="L237" s="20">
        <v>43815</v>
      </c>
      <c r="P237" s="119"/>
    </row>
    <row r="238" spans="2:16" s="128" customFormat="1" x14ac:dyDescent="0.3">
      <c r="B238" s="119"/>
      <c r="E238" s="128" t="s">
        <v>979</v>
      </c>
      <c r="F238" s="65">
        <v>166.84</v>
      </c>
      <c r="G238" s="20">
        <v>43815</v>
      </c>
      <c r="I238" s="128" t="s">
        <v>980</v>
      </c>
      <c r="J238" s="65">
        <v>166.84</v>
      </c>
      <c r="K238" s="65">
        <v>0</v>
      </c>
      <c r="L238" s="20">
        <v>43815</v>
      </c>
      <c r="P238" s="119"/>
    </row>
    <row r="239" spans="2:16" s="128" customFormat="1" x14ac:dyDescent="0.3">
      <c r="B239" s="119"/>
      <c r="E239" s="128" t="s">
        <v>981</v>
      </c>
      <c r="F239" s="65">
        <v>206.42</v>
      </c>
      <c r="G239" s="20">
        <v>43815</v>
      </c>
      <c r="I239" s="128" t="s">
        <v>982</v>
      </c>
      <c r="J239" s="65">
        <v>206.42</v>
      </c>
      <c r="K239" s="65">
        <v>0</v>
      </c>
      <c r="L239" s="20">
        <v>43815</v>
      </c>
      <c r="P239" s="119"/>
    </row>
    <row r="240" spans="2:16" s="128" customFormat="1" x14ac:dyDescent="0.3">
      <c r="B240" s="119"/>
      <c r="F240" s="65"/>
      <c r="G240" s="20"/>
      <c r="I240" s="128" t="s">
        <v>983</v>
      </c>
      <c r="J240" s="65">
        <v>0</v>
      </c>
      <c r="K240" s="65">
        <v>0</v>
      </c>
      <c r="L240" s="20">
        <v>43815</v>
      </c>
      <c r="P240" s="119"/>
    </row>
    <row r="241" spans="2:16" s="128" customFormat="1" x14ac:dyDescent="0.3">
      <c r="B241" s="119"/>
      <c r="E241" s="128" t="s">
        <v>984</v>
      </c>
      <c r="F241" s="65">
        <v>204.8</v>
      </c>
      <c r="G241" s="20">
        <v>43815</v>
      </c>
      <c r="I241" s="128" t="s">
        <v>985</v>
      </c>
      <c r="J241" s="65">
        <v>204.8</v>
      </c>
      <c r="K241" s="65">
        <v>0</v>
      </c>
      <c r="L241" s="20">
        <v>43815</v>
      </c>
      <c r="P241" s="119"/>
    </row>
    <row r="242" spans="2:16" s="128" customFormat="1" x14ac:dyDescent="0.3">
      <c r="B242" s="119"/>
      <c r="E242" s="128" t="s">
        <v>986</v>
      </c>
      <c r="F242" s="65">
        <v>4500</v>
      </c>
      <c r="G242" s="20">
        <v>43815</v>
      </c>
      <c r="I242" s="128" t="s">
        <v>1008</v>
      </c>
      <c r="J242" s="65">
        <v>4500</v>
      </c>
      <c r="K242" s="65">
        <v>0</v>
      </c>
      <c r="L242" s="20">
        <v>43815</v>
      </c>
      <c r="P242" s="119"/>
    </row>
    <row r="243" spans="2:16" s="128" customFormat="1" x14ac:dyDescent="0.3">
      <c r="B243" s="119"/>
      <c r="E243" s="128" t="s">
        <v>987</v>
      </c>
      <c r="F243" s="65">
        <v>477.95</v>
      </c>
      <c r="G243" s="20">
        <v>43816</v>
      </c>
      <c r="I243" s="128" t="s">
        <v>988</v>
      </c>
      <c r="J243" s="65">
        <v>477.95</v>
      </c>
      <c r="K243" s="65">
        <v>0</v>
      </c>
      <c r="L243" s="20">
        <v>43816</v>
      </c>
      <c r="P243" s="119"/>
    </row>
    <row r="244" spans="2:16" s="128" customFormat="1" x14ac:dyDescent="0.3">
      <c r="B244" s="119"/>
      <c r="E244" s="128" t="s">
        <v>989</v>
      </c>
      <c r="F244" s="65">
        <v>33.57</v>
      </c>
      <c r="G244" s="20">
        <v>43817</v>
      </c>
      <c r="I244" s="128" t="s">
        <v>990</v>
      </c>
      <c r="J244" s="65">
        <v>33.57</v>
      </c>
      <c r="K244" s="65">
        <v>0</v>
      </c>
      <c r="L244" s="20">
        <v>43817</v>
      </c>
      <c r="P244" s="119"/>
    </row>
    <row r="245" spans="2:16" s="128" customFormat="1" x14ac:dyDescent="0.3">
      <c r="B245" s="119"/>
      <c r="E245" s="128" t="s">
        <v>991</v>
      </c>
      <c r="F245" s="65">
        <v>62.94</v>
      </c>
      <c r="G245" s="20">
        <v>43818</v>
      </c>
      <c r="I245" s="128" t="s">
        <v>992</v>
      </c>
      <c r="J245" s="65">
        <v>62.94</v>
      </c>
      <c r="K245" s="65">
        <v>0</v>
      </c>
      <c r="L245" s="20">
        <v>43818</v>
      </c>
      <c r="P245" s="119"/>
    </row>
    <row r="246" spans="2:16" s="128" customFormat="1" x14ac:dyDescent="0.3">
      <c r="B246" s="119"/>
      <c r="E246" s="128" t="s">
        <v>993</v>
      </c>
      <c r="F246" s="65">
        <v>689.92</v>
      </c>
      <c r="G246" s="20">
        <v>43819</v>
      </c>
      <c r="I246" s="128" t="s">
        <v>994</v>
      </c>
      <c r="J246" s="65">
        <v>689.92</v>
      </c>
      <c r="K246" s="65">
        <v>16884.46</v>
      </c>
      <c r="L246" s="20">
        <v>43819</v>
      </c>
      <c r="P246" s="119"/>
    </row>
    <row r="247" spans="2:16" s="128" customFormat="1" x14ac:dyDescent="0.3">
      <c r="B247" s="119"/>
      <c r="E247" s="128" t="s">
        <v>995</v>
      </c>
      <c r="F247" s="65">
        <v>2096.4</v>
      </c>
      <c r="G247" s="20">
        <v>43819</v>
      </c>
      <c r="I247" s="128" t="s">
        <v>660</v>
      </c>
      <c r="J247" s="65">
        <v>2096.4</v>
      </c>
      <c r="K247" s="65">
        <v>0</v>
      </c>
      <c r="L247" s="20">
        <v>43819</v>
      </c>
      <c r="P247" s="119"/>
    </row>
    <row r="248" spans="2:16" s="128" customFormat="1" x14ac:dyDescent="0.3">
      <c r="B248" s="119"/>
      <c r="E248" s="128" t="s">
        <v>996</v>
      </c>
      <c r="F248" s="65">
        <v>494.02</v>
      </c>
      <c r="G248" s="20">
        <v>43819</v>
      </c>
      <c r="I248" s="128" t="s">
        <v>997</v>
      </c>
      <c r="J248" s="65">
        <v>494.02</v>
      </c>
      <c r="K248" s="65">
        <v>0</v>
      </c>
      <c r="L248" s="20">
        <v>43819</v>
      </c>
      <c r="P248" s="119"/>
    </row>
    <row r="249" spans="2:16" s="128" customFormat="1" x14ac:dyDescent="0.3">
      <c r="B249" s="119"/>
      <c r="E249" s="128" t="s">
        <v>998</v>
      </c>
      <c r="F249" s="65">
        <v>248.97</v>
      </c>
      <c r="G249" s="20">
        <v>43819</v>
      </c>
      <c r="I249" s="128" t="s">
        <v>662</v>
      </c>
      <c r="J249" s="65">
        <v>248.97</v>
      </c>
      <c r="K249" s="65">
        <v>0</v>
      </c>
      <c r="L249" s="20">
        <v>43819</v>
      </c>
      <c r="P249" s="119"/>
    </row>
    <row r="250" spans="2:16" s="128" customFormat="1" x14ac:dyDescent="0.3">
      <c r="B250" s="119"/>
      <c r="E250" s="128" t="s">
        <v>999</v>
      </c>
      <c r="F250" s="65">
        <v>2843.86</v>
      </c>
      <c r="G250" s="20">
        <v>43819</v>
      </c>
      <c r="I250" s="128" t="s">
        <v>661</v>
      </c>
      <c r="J250" s="65">
        <v>2843.86</v>
      </c>
      <c r="K250" s="65">
        <v>0</v>
      </c>
      <c r="L250" s="20">
        <v>43819</v>
      </c>
      <c r="P250" s="119"/>
    </row>
    <row r="251" spans="2:16" s="128" customFormat="1" x14ac:dyDescent="0.3">
      <c r="B251" s="119"/>
      <c r="E251" s="128" t="s">
        <v>1000</v>
      </c>
      <c r="F251" s="65">
        <v>943.03</v>
      </c>
      <c r="G251" s="20">
        <v>43819</v>
      </c>
      <c r="I251" s="128" t="s">
        <v>699</v>
      </c>
      <c r="J251" s="65">
        <v>943.03</v>
      </c>
      <c r="K251" s="65">
        <v>0</v>
      </c>
      <c r="L251" s="20">
        <v>43819</v>
      </c>
      <c r="P251" s="119"/>
    </row>
    <row r="252" spans="2:16" s="128" customFormat="1" x14ac:dyDescent="0.3">
      <c r="B252" s="119"/>
      <c r="E252" s="128" t="s">
        <v>1001</v>
      </c>
      <c r="F252" s="65">
        <v>463.25</v>
      </c>
      <c r="G252" s="20">
        <v>43829</v>
      </c>
      <c r="I252" s="128" t="s">
        <v>1002</v>
      </c>
      <c r="J252" s="65">
        <v>463.25</v>
      </c>
      <c r="K252" s="65">
        <v>0</v>
      </c>
      <c r="L252" s="20">
        <v>43829</v>
      </c>
      <c r="P252" s="119"/>
    </row>
    <row r="253" spans="2:16" s="128" customFormat="1" x14ac:dyDescent="0.3">
      <c r="B253" s="119"/>
      <c r="E253" s="128" t="s">
        <v>1003</v>
      </c>
      <c r="F253" s="65">
        <v>977.48</v>
      </c>
      <c r="G253" s="20">
        <v>43830</v>
      </c>
      <c r="I253" s="128" t="s">
        <v>1009</v>
      </c>
      <c r="J253" s="65">
        <v>977.48</v>
      </c>
      <c r="K253" s="65">
        <v>0</v>
      </c>
      <c r="L253" s="20">
        <v>43830</v>
      </c>
      <c r="P253" s="119"/>
    </row>
    <row r="254" spans="2:16" s="128" customFormat="1" x14ac:dyDescent="0.3">
      <c r="B254" s="119"/>
      <c r="E254" s="128" t="s">
        <v>1004</v>
      </c>
      <c r="F254" s="65">
        <v>766.56</v>
      </c>
      <c r="G254" s="20">
        <v>43830</v>
      </c>
      <c r="I254" s="128" t="s">
        <v>1005</v>
      </c>
      <c r="J254" s="65">
        <v>766.56</v>
      </c>
      <c r="K254" s="65">
        <v>0</v>
      </c>
      <c r="L254" s="20">
        <v>43830</v>
      </c>
      <c r="P254" s="119"/>
    </row>
    <row r="255" spans="2:16" s="128" customFormat="1" x14ac:dyDescent="0.3">
      <c r="B255" s="119"/>
      <c r="F255" s="65"/>
      <c r="G255" s="20"/>
      <c r="J255" s="65"/>
      <c r="K255" s="65"/>
      <c r="L255" s="20"/>
      <c r="P255" s="119"/>
    </row>
    <row r="256" spans="2:16" s="128" customFormat="1" x14ac:dyDescent="0.3">
      <c r="B256" s="119"/>
      <c r="F256" s="65"/>
      <c r="G256" s="20"/>
      <c r="J256" s="65"/>
      <c r="K256" s="65"/>
      <c r="L256" s="20"/>
      <c r="P256" s="119"/>
    </row>
    <row r="257" spans="1:12" x14ac:dyDescent="0.3">
      <c r="B257" s="119"/>
      <c r="F257" s="119"/>
      <c r="G257" s="20"/>
      <c r="J257" s="119"/>
      <c r="K257" s="119"/>
      <c r="L257" s="20"/>
    </row>
    <row r="258" spans="1:12" x14ac:dyDescent="0.3">
      <c r="B258" s="119">
        <f>SUM(B5:B257)</f>
        <v>408152.89</v>
      </c>
      <c r="F258" s="134">
        <f>SUM(F5:F257)</f>
        <v>391214.80999999982</v>
      </c>
      <c r="G258" s="20"/>
      <c r="J258" s="119">
        <f>SUM(J5:J257)</f>
        <v>391214.80999999982</v>
      </c>
      <c r="K258" s="119">
        <f>SUM(K5:K257)</f>
        <v>46295.880000000005</v>
      </c>
      <c r="L258" s="20"/>
    </row>
    <row r="259" spans="1:12" x14ac:dyDescent="0.3">
      <c r="F259" s="126" t="s">
        <v>75</v>
      </c>
      <c r="J259" s="126" t="s">
        <v>704</v>
      </c>
      <c r="K259" s="126" t="s">
        <v>705</v>
      </c>
    </row>
    <row r="262" spans="1:12" x14ac:dyDescent="0.3">
      <c r="A262" s="120"/>
    </row>
    <row r="263" spans="1:12" x14ac:dyDescent="0.3">
      <c r="A263" s="12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0"/>
  <sheetViews>
    <sheetView workbookViewId="0">
      <selection activeCell="D19" sqref="D19"/>
    </sheetView>
  </sheetViews>
  <sheetFormatPr defaultColWidth="9.21875" defaultRowHeight="14.4" x14ac:dyDescent="0.3"/>
  <cols>
    <col min="1" max="1" width="41.77734375" style="5" customWidth="1"/>
    <col min="2" max="2" width="15" style="74" bestFit="1" customWidth="1"/>
    <col min="3" max="3" width="12.21875" style="11" bestFit="1" customWidth="1"/>
    <col min="4" max="4" width="18.21875" style="11" customWidth="1"/>
    <col min="5" max="5" width="14.77734375" style="11" customWidth="1"/>
    <col min="6" max="6" width="11.5546875" style="11" customWidth="1"/>
    <col min="7" max="7" width="15.21875" style="77" bestFit="1" customWidth="1"/>
    <col min="8" max="8" width="9.21875" bestFit="1" customWidth="1"/>
    <col min="9" max="9" width="26.21875" customWidth="1"/>
    <col min="10" max="10" width="14.77734375" customWidth="1"/>
    <col min="11" max="11" width="10.21875" bestFit="1" customWidth="1"/>
    <col min="12" max="12" width="12.21875" bestFit="1" customWidth="1"/>
    <col min="13" max="13" width="15" style="1" bestFit="1" customWidth="1"/>
  </cols>
  <sheetData>
    <row r="1" spans="1:14" x14ac:dyDescent="0.3">
      <c r="A1" s="4" t="s">
        <v>16</v>
      </c>
      <c r="B1" s="73" t="s">
        <v>38</v>
      </c>
      <c r="C1" s="12" t="s">
        <v>66</v>
      </c>
      <c r="D1" s="13" t="s">
        <v>67</v>
      </c>
      <c r="E1" s="14" t="s">
        <v>68</v>
      </c>
      <c r="F1" s="15" t="s">
        <v>69</v>
      </c>
      <c r="G1" s="76" t="s">
        <v>40</v>
      </c>
      <c r="H1" s="12" t="s">
        <v>66</v>
      </c>
      <c r="I1" s="13" t="s">
        <v>67</v>
      </c>
      <c r="J1" s="14" t="s">
        <v>68</v>
      </c>
      <c r="K1" s="15" t="s">
        <v>69</v>
      </c>
      <c r="L1" s="1" t="s">
        <v>39</v>
      </c>
      <c r="M1" s="1" t="s">
        <v>75</v>
      </c>
    </row>
    <row r="2" spans="1:14" x14ac:dyDescent="0.3">
      <c r="A2" s="6" t="s">
        <v>23</v>
      </c>
      <c r="B2" s="74">
        <v>29862.627156462342</v>
      </c>
      <c r="C2" s="18">
        <v>490194</v>
      </c>
      <c r="D2" s="74">
        <v>29862.63</v>
      </c>
      <c r="E2" s="19">
        <v>43525</v>
      </c>
      <c r="F2" s="19"/>
      <c r="G2" s="74"/>
      <c r="H2" s="18">
        <v>490194</v>
      </c>
      <c r="I2" s="74">
        <v>5605</v>
      </c>
      <c r="J2" s="19">
        <v>43525</v>
      </c>
      <c r="K2" s="19"/>
      <c r="L2" s="7"/>
      <c r="M2" s="78">
        <f>SUM(D2,I2)</f>
        <v>35467.630000000005</v>
      </c>
    </row>
    <row r="3" spans="1:14" x14ac:dyDescent="0.3">
      <c r="A3" s="8" t="s">
        <v>24</v>
      </c>
      <c r="B3" s="74">
        <v>112813.28552552953</v>
      </c>
      <c r="C3" s="79" t="s">
        <v>369</v>
      </c>
      <c r="D3" s="79" t="s">
        <v>369</v>
      </c>
      <c r="E3" s="79" t="s">
        <v>369</v>
      </c>
      <c r="F3" s="81"/>
      <c r="G3" s="74"/>
      <c r="H3" s="18">
        <v>490195</v>
      </c>
      <c r="I3" s="74">
        <v>5605</v>
      </c>
      <c r="J3" s="19">
        <v>43525</v>
      </c>
      <c r="K3" s="19"/>
      <c r="L3" s="7"/>
      <c r="M3" s="78">
        <f t="shared" ref="M3:M18" si="0">SUM(D3,I3)</f>
        <v>5605</v>
      </c>
    </row>
    <row r="4" spans="1:14" x14ac:dyDescent="0.3">
      <c r="A4" s="6" t="s">
        <v>25</v>
      </c>
      <c r="B4" s="74">
        <v>101740.0475590502</v>
      </c>
      <c r="C4" s="18">
        <v>490196</v>
      </c>
      <c r="D4" s="74">
        <v>101740.05</v>
      </c>
      <c r="E4" s="19">
        <v>43525</v>
      </c>
      <c r="F4" s="19"/>
      <c r="G4" s="74"/>
      <c r="H4" s="18">
        <v>490196</v>
      </c>
      <c r="I4" s="74">
        <v>5605</v>
      </c>
      <c r="J4" s="19">
        <v>43525</v>
      </c>
      <c r="K4" s="19"/>
      <c r="L4" s="7"/>
      <c r="M4" s="78">
        <f t="shared" si="0"/>
        <v>107345.05</v>
      </c>
    </row>
    <row r="5" spans="1:14" x14ac:dyDescent="0.3">
      <c r="A5" s="8" t="s">
        <v>26</v>
      </c>
      <c r="B5" s="74">
        <v>28322.01848874351</v>
      </c>
      <c r="C5" s="18">
        <v>490197</v>
      </c>
      <c r="D5" s="74">
        <v>28322.02</v>
      </c>
      <c r="E5" s="81">
        <v>43525</v>
      </c>
      <c r="F5" s="19"/>
      <c r="G5" s="74"/>
      <c r="H5" s="18">
        <v>490197</v>
      </c>
      <c r="I5" s="74">
        <v>5605</v>
      </c>
      <c r="J5" s="19">
        <v>43525</v>
      </c>
      <c r="K5" s="19"/>
      <c r="L5" s="7"/>
      <c r="M5" s="78">
        <f t="shared" si="0"/>
        <v>33927.020000000004</v>
      </c>
    </row>
    <row r="6" spans="1:14" x14ac:dyDescent="0.3">
      <c r="A6" s="8" t="s">
        <v>27</v>
      </c>
      <c r="B6" s="74">
        <v>46846.200283501319</v>
      </c>
      <c r="C6" s="18">
        <v>490198</v>
      </c>
      <c r="D6" s="74">
        <v>46846.2</v>
      </c>
      <c r="E6" s="19">
        <v>43525</v>
      </c>
      <c r="F6" s="19"/>
      <c r="G6" s="74"/>
      <c r="H6" s="18">
        <v>490198</v>
      </c>
      <c r="I6" s="74">
        <v>5605</v>
      </c>
      <c r="J6" s="19">
        <v>43525</v>
      </c>
      <c r="K6" s="19"/>
      <c r="L6" s="7"/>
      <c r="M6" s="78">
        <f t="shared" si="0"/>
        <v>52451.199999999997</v>
      </c>
    </row>
    <row r="7" spans="1:14" x14ac:dyDescent="0.3">
      <c r="A7" s="8" t="s">
        <v>28</v>
      </c>
      <c r="B7" s="74">
        <v>18044.860289228734</v>
      </c>
      <c r="C7" s="18">
        <v>490199</v>
      </c>
      <c r="D7" s="74">
        <v>18044.86</v>
      </c>
      <c r="E7" s="19">
        <v>43525</v>
      </c>
      <c r="F7" s="19"/>
      <c r="G7" s="74"/>
      <c r="H7" s="18">
        <v>490199</v>
      </c>
      <c r="I7" s="74">
        <v>5605</v>
      </c>
      <c r="J7" s="19">
        <v>43525</v>
      </c>
      <c r="K7" s="19"/>
      <c r="L7" s="7"/>
      <c r="M7" s="78">
        <f t="shared" si="0"/>
        <v>23649.86</v>
      </c>
    </row>
    <row r="8" spans="1:14" x14ac:dyDescent="0.3">
      <c r="A8" s="8" t="s">
        <v>29</v>
      </c>
      <c r="B8" s="74">
        <v>128869.41785933921</v>
      </c>
      <c r="C8" s="18">
        <v>490200</v>
      </c>
      <c r="D8" s="74">
        <v>128869.42</v>
      </c>
      <c r="E8" s="19">
        <v>43525</v>
      </c>
      <c r="F8" s="19"/>
      <c r="G8" s="74"/>
      <c r="H8" s="18">
        <v>490200</v>
      </c>
      <c r="I8" s="74">
        <v>5605</v>
      </c>
      <c r="J8" s="19">
        <v>43525</v>
      </c>
      <c r="K8" s="19"/>
      <c r="L8" s="7"/>
      <c r="M8" s="78">
        <f t="shared" si="0"/>
        <v>134474.41999999998</v>
      </c>
    </row>
    <row r="9" spans="1:14" x14ac:dyDescent="0.3">
      <c r="A9" s="6" t="s">
        <v>71</v>
      </c>
      <c r="B9" s="74">
        <v>78595.301204929259</v>
      </c>
      <c r="C9" s="18">
        <v>490201</v>
      </c>
      <c r="D9" s="74">
        <v>78595.3</v>
      </c>
      <c r="E9" s="19">
        <v>43525</v>
      </c>
      <c r="F9" s="19"/>
      <c r="G9" s="74"/>
      <c r="H9" s="18">
        <v>490201</v>
      </c>
      <c r="I9" s="74">
        <v>5605</v>
      </c>
      <c r="J9" s="19">
        <v>43525</v>
      </c>
      <c r="K9" s="19"/>
      <c r="L9" s="7"/>
      <c r="M9" s="78">
        <f t="shared" si="0"/>
        <v>84200.3</v>
      </c>
    </row>
    <row r="10" spans="1:14" ht="28.8" x14ac:dyDescent="0.3">
      <c r="A10" s="8" t="s">
        <v>30</v>
      </c>
      <c r="B10" s="74">
        <v>79592.197412825684</v>
      </c>
      <c r="C10" s="18">
        <v>490202</v>
      </c>
      <c r="D10" s="74">
        <v>79592.2</v>
      </c>
      <c r="E10" s="19">
        <v>43525</v>
      </c>
      <c r="F10" s="19"/>
      <c r="G10" s="74"/>
      <c r="H10" s="18">
        <v>490202</v>
      </c>
      <c r="I10" s="74">
        <v>5605</v>
      </c>
      <c r="J10" s="19">
        <v>43525</v>
      </c>
      <c r="K10" s="19"/>
      <c r="L10" s="7"/>
      <c r="M10" s="78">
        <f t="shared" si="0"/>
        <v>85197.2</v>
      </c>
    </row>
    <row r="11" spans="1:14" x14ac:dyDescent="0.3">
      <c r="A11" s="8" t="s">
        <v>31</v>
      </c>
      <c r="B11" s="74">
        <v>34425.064829511532</v>
      </c>
      <c r="C11" s="18">
        <v>490203</v>
      </c>
      <c r="D11" s="74">
        <v>34425.06</v>
      </c>
      <c r="E11" s="19">
        <v>43525</v>
      </c>
      <c r="F11" s="19"/>
      <c r="G11" s="74"/>
      <c r="H11" s="18">
        <v>490203</v>
      </c>
      <c r="I11" s="74">
        <v>5605</v>
      </c>
      <c r="J11" s="19">
        <v>43525</v>
      </c>
      <c r="K11" s="19"/>
      <c r="L11" s="7"/>
      <c r="M11" s="78">
        <f t="shared" si="0"/>
        <v>40030.06</v>
      </c>
      <c r="N11" s="21"/>
    </row>
    <row r="12" spans="1:14" x14ac:dyDescent="0.3">
      <c r="A12" s="8" t="s">
        <v>32</v>
      </c>
      <c r="B12" s="74">
        <v>48093.994424002063</v>
      </c>
      <c r="C12" s="18">
        <v>490204</v>
      </c>
      <c r="D12" s="74">
        <v>48093.99</v>
      </c>
      <c r="E12" s="19">
        <v>43525</v>
      </c>
      <c r="F12" s="19"/>
      <c r="G12" s="74"/>
      <c r="H12" s="18">
        <v>490204</v>
      </c>
      <c r="I12" s="74">
        <v>5605</v>
      </c>
      <c r="J12" s="19">
        <v>43525</v>
      </c>
      <c r="K12" s="19"/>
      <c r="L12" s="7"/>
      <c r="M12" s="78">
        <f t="shared" si="0"/>
        <v>53698.99</v>
      </c>
    </row>
    <row r="13" spans="1:14" x14ac:dyDescent="0.3">
      <c r="A13" s="8" t="s">
        <v>33</v>
      </c>
      <c r="B13" s="74">
        <v>242094.81062271906</v>
      </c>
      <c r="C13" s="18">
        <v>490205</v>
      </c>
      <c r="D13" s="74">
        <v>240003.81</v>
      </c>
      <c r="E13" s="19">
        <v>43525</v>
      </c>
      <c r="F13" s="19"/>
      <c r="G13" s="74"/>
      <c r="H13" s="18">
        <v>490205</v>
      </c>
      <c r="I13" s="74">
        <v>5605</v>
      </c>
      <c r="J13" s="19">
        <v>43525</v>
      </c>
      <c r="K13" s="19"/>
      <c r="L13" s="7"/>
      <c r="M13" s="78">
        <f t="shared" si="0"/>
        <v>245608.81</v>
      </c>
    </row>
    <row r="14" spans="1:14" x14ac:dyDescent="0.3">
      <c r="A14" s="8" t="s">
        <v>34</v>
      </c>
      <c r="B14" s="74">
        <v>25243.673152935968</v>
      </c>
      <c r="C14" s="18">
        <v>490206</v>
      </c>
      <c r="D14" s="127">
        <v>25234.67</v>
      </c>
      <c r="E14" s="19">
        <v>43525</v>
      </c>
      <c r="F14" s="19"/>
      <c r="G14" s="74"/>
      <c r="H14" s="18">
        <v>490206</v>
      </c>
      <c r="I14" s="74">
        <v>5605</v>
      </c>
      <c r="J14" s="19">
        <v>43525</v>
      </c>
      <c r="K14" s="19"/>
      <c r="L14" s="7"/>
      <c r="M14" s="78">
        <f t="shared" si="0"/>
        <v>30839.67</v>
      </c>
    </row>
    <row r="15" spans="1:14" x14ac:dyDescent="0.3">
      <c r="A15" s="8" t="s">
        <v>35</v>
      </c>
      <c r="B15" s="74">
        <v>57476.95244149286</v>
      </c>
      <c r="C15" s="18">
        <v>490207</v>
      </c>
      <c r="D15" s="74">
        <v>57476.95</v>
      </c>
      <c r="E15" s="19">
        <v>43525</v>
      </c>
      <c r="F15" s="19"/>
      <c r="G15" s="74"/>
      <c r="H15" s="18">
        <v>490207</v>
      </c>
      <c r="I15" s="74">
        <v>5605</v>
      </c>
      <c r="J15" s="19">
        <v>43525</v>
      </c>
      <c r="K15" s="19"/>
      <c r="L15" s="7"/>
      <c r="M15" s="78">
        <f t="shared" si="0"/>
        <v>63081.95</v>
      </c>
    </row>
    <row r="16" spans="1:14" x14ac:dyDescent="0.3">
      <c r="A16" s="8" t="s">
        <v>36</v>
      </c>
      <c r="B16" s="74">
        <v>58408.290915479964</v>
      </c>
      <c r="C16" s="18">
        <v>490208</v>
      </c>
      <c r="D16" s="74">
        <v>58408.29</v>
      </c>
      <c r="E16" s="19">
        <v>43525</v>
      </c>
      <c r="F16" s="19"/>
      <c r="G16" s="74"/>
      <c r="H16" s="18">
        <v>490208</v>
      </c>
      <c r="I16" s="74">
        <v>5605</v>
      </c>
      <c r="J16" s="19">
        <v>43525</v>
      </c>
      <c r="K16" s="19"/>
      <c r="L16" s="7"/>
      <c r="M16" s="78">
        <f t="shared" si="0"/>
        <v>64013.29</v>
      </c>
    </row>
    <row r="17" spans="1:13" ht="28.8" x14ac:dyDescent="0.3">
      <c r="A17" s="9" t="s">
        <v>37</v>
      </c>
      <c r="B17" s="74">
        <v>59571.25783424874</v>
      </c>
      <c r="C17" s="18">
        <v>490209</v>
      </c>
      <c r="D17" s="74">
        <v>59571.26</v>
      </c>
      <c r="E17" s="19">
        <v>43525</v>
      </c>
      <c r="F17" s="19"/>
      <c r="G17" s="74"/>
      <c r="H17" s="18">
        <v>490209</v>
      </c>
      <c r="I17" s="74">
        <v>5605</v>
      </c>
      <c r="J17" s="19">
        <v>43525</v>
      </c>
      <c r="K17" s="19"/>
      <c r="L17" s="7"/>
      <c r="M17" s="78">
        <f t="shared" si="0"/>
        <v>65176.26</v>
      </c>
    </row>
    <row r="18" spans="1:13" x14ac:dyDescent="0.3">
      <c r="A18" s="82" t="s">
        <v>105</v>
      </c>
      <c r="B18" s="80" t="s">
        <v>370</v>
      </c>
      <c r="C18" s="18">
        <v>490249</v>
      </c>
      <c r="D18" s="74">
        <v>2091</v>
      </c>
      <c r="E18" s="19">
        <v>43539</v>
      </c>
      <c r="F18" s="19"/>
      <c r="G18" s="74"/>
      <c r="H18" s="83"/>
      <c r="I18" s="80"/>
      <c r="J18" s="81"/>
      <c r="K18" s="81"/>
      <c r="L18" s="7"/>
      <c r="M18" s="78">
        <f t="shared" si="0"/>
        <v>2091</v>
      </c>
    </row>
    <row r="19" spans="1:13" x14ac:dyDescent="0.3">
      <c r="B19" s="74">
        <f>SUM(B2:B18)</f>
        <v>1149999.9999999998</v>
      </c>
      <c r="D19" s="74">
        <f>SUM(D2:D18,D50)</f>
        <v>1149991</v>
      </c>
      <c r="H19" s="7"/>
      <c r="I19" s="74">
        <f>SUM(I2:I18)</f>
        <v>89680</v>
      </c>
      <c r="J19" s="7"/>
      <c r="K19" s="7"/>
      <c r="L19" s="7"/>
      <c r="M19" s="17">
        <f>SUM(M2:M18)</f>
        <v>1126857.71</v>
      </c>
    </row>
    <row r="22" spans="1:13" x14ac:dyDescent="0.3">
      <c r="A22" s="3" t="s">
        <v>74</v>
      </c>
      <c r="C22" s="12" t="s">
        <v>66</v>
      </c>
      <c r="D22" s="13" t="s">
        <v>67</v>
      </c>
      <c r="E22" s="14" t="s">
        <v>68</v>
      </c>
      <c r="F22" s="15" t="s">
        <v>69</v>
      </c>
    </row>
    <row r="23" spans="1:13" x14ac:dyDescent="0.3">
      <c r="A23" s="10" t="s">
        <v>41</v>
      </c>
      <c r="C23" s="18">
        <v>490210</v>
      </c>
      <c r="D23" s="74">
        <v>249</v>
      </c>
      <c r="E23" s="19">
        <v>43525</v>
      </c>
      <c r="F23" s="19"/>
    </row>
    <row r="24" spans="1:13" x14ac:dyDescent="0.3">
      <c r="A24" s="10" t="s">
        <v>42</v>
      </c>
      <c r="C24" s="18">
        <v>490211</v>
      </c>
      <c r="D24" s="74">
        <v>5108</v>
      </c>
      <c r="E24" s="19">
        <v>43525</v>
      </c>
      <c r="F24" s="81"/>
    </row>
    <row r="25" spans="1:13" x14ac:dyDescent="0.3">
      <c r="A25" s="10" t="s">
        <v>43</v>
      </c>
      <c r="C25" s="18">
        <v>490212</v>
      </c>
      <c r="D25" s="74">
        <v>227</v>
      </c>
      <c r="E25" s="19">
        <v>43525</v>
      </c>
      <c r="F25" s="19"/>
      <c r="I25" s="16" t="s">
        <v>72</v>
      </c>
      <c r="J25" s="16">
        <f>SUMIF(F2:F18,"&lt;&gt;",D2:D18)</f>
        <v>0</v>
      </c>
    </row>
    <row r="26" spans="1:13" x14ac:dyDescent="0.3">
      <c r="A26" s="10" t="s">
        <v>44</v>
      </c>
      <c r="C26" s="18">
        <v>490213</v>
      </c>
      <c r="D26" s="74">
        <v>2660</v>
      </c>
      <c r="E26" s="19">
        <v>43525</v>
      </c>
      <c r="F26" s="19"/>
      <c r="I26" s="16" t="s">
        <v>40</v>
      </c>
      <c r="J26" s="16">
        <f>SUMIF(K2:K17,"&lt;&gt;",I2:I17)</f>
        <v>0</v>
      </c>
    </row>
    <row r="27" spans="1:13" x14ac:dyDescent="0.3">
      <c r="A27" s="10" t="s">
        <v>45</v>
      </c>
      <c r="C27" s="18">
        <v>490214</v>
      </c>
      <c r="D27" s="74">
        <v>754</v>
      </c>
      <c r="E27" s="19">
        <v>43525</v>
      </c>
      <c r="F27" s="19"/>
      <c r="I27" s="16" t="s">
        <v>73</v>
      </c>
      <c r="J27" s="16">
        <f>SUMIF(F23:F49,"&lt;&gt;",D23:D49)</f>
        <v>0</v>
      </c>
    </row>
    <row r="28" spans="1:13" x14ac:dyDescent="0.3">
      <c r="A28" s="10" t="s">
        <v>46</v>
      </c>
      <c r="C28" s="18">
        <v>490215</v>
      </c>
      <c r="D28" s="74">
        <v>720</v>
      </c>
      <c r="E28" s="19">
        <v>43525</v>
      </c>
      <c r="F28" s="19"/>
      <c r="I28" s="17" t="s">
        <v>70</v>
      </c>
      <c r="J28" s="17">
        <f>SUM(J25:J27)</f>
        <v>0</v>
      </c>
    </row>
    <row r="29" spans="1:13" x14ac:dyDescent="0.3">
      <c r="A29" s="10" t="s">
        <v>47</v>
      </c>
      <c r="C29" s="18">
        <v>490216</v>
      </c>
      <c r="D29" s="74">
        <v>2585</v>
      </c>
      <c r="E29" s="19">
        <v>43525</v>
      </c>
      <c r="F29" s="19"/>
    </row>
    <row r="30" spans="1:13" x14ac:dyDescent="0.3">
      <c r="A30" s="10" t="s">
        <v>48</v>
      </c>
      <c r="C30" s="18">
        <v>490217</v>
      </c>
      <c r="D30" s="74">
        <v>1708</v>
      </c>
      <c r="E30" s="19">
        <v>43525</v>
      </c>
      <c r="F30" s="19"/>
    </row>
    <row r="31" spans="1:13" x14ac:dyDescent="0.3">
      <c r="A31" s="10" t="s">
        <v>49</v>
      </c>
      <c r="C31" s="18">
        <v>490218</v>
      </c>
      <c r="D31" s="74">
        <v>1379</v>
      </c>
      <c r="E31" s="19">
        <v>43525</v>
      </c>
      <c r="F31" s="19"/>
    </row>
    <row r="32" spans="1:13" x14ac:dyDescent="0.3">
      <c r="A32" s="10" t="s">
        <v>50</v>
      </c>
      <c r="C32" s="18">
        <v>490219</v>
      </c>
      <c r="D32" s="74">
        <v>527</v>
      </c>
      <c r="E32" s="19">
        <v>43525</v>
      </c>
      <c r="F32" s="19"/>
    </row>
    <row r="33" spans="1:6" x14ac:dyDescent="0.3">
      <c r="A33" s="10" t="s">
        <v>51</v>
      </c>
      <c r="C33" s="18">
        <v>490220</v>
      </c>
      <c r="D33" s="74">
        <v>1250</v>
      </c>
      <c r="E33" s="19">
        <v>43525</v>
      </c>
      <c r="F33" s="19"/>
    </row>
    <row r="34" spans="1:6" x14ac:dyDescent="0.3">
      <c r="A34" s="10" t="s">
        <v>52</v>
      </c>
      <c r="C34" s="18">
        <v>490221</v>
      </c>
      <c r="D34" s="74">
        <v>4571</v>
      </c>
      <c r="E34" s="19">
        <v>43525</v>
      </c>
      <c r="F34" s="19"/>
    </row>
    <row r="35" spans="1:6" x14ac:dyDescent="0.3">
      <c r="A35" s="10" t="s">
        <v>53</v>
      </c>
      <c r="C35" s="18">
        <v>490222</v>
      </c>
      <c r="D35" s="74">
        <v>2648</v>
      </c>
      <c r="E35" s="19">
        <v>43525</v>
      </c>
      <c r="F35" s="19"/>
    </row>
    <row r="36" spans="1:6" x14ac:dyDescent="0.3">
      <c r="A36" s="10" t="s">
        <v>54</v>
      </c>
      <c r="C36" s="18">
        <v>490223</v>
      </c>
      <c r="D36" s="74">
        <v>3100</v>
      </c>
      <c r="E36" s="19">
        <v>43525</v>
      </c>
      <c r="F36" s="19"/>
    </row>
    <row r="37" spans="1:6" x14ac:dyDescent="0.3">
      <c r="A37" s="10" t="s">
        <v>55</v>
      </c>
      <c r="C37" s="18">
        <v>490224</v>
      </c>
      <c r="D37" s="74">
        <v>4872</v>
      </c>
      <c r="E37" s="19">
        <v>43525</v>
      </c>
      <c r="F37" s="19"/>
    </row>
    <row r="38" spans="1:6" x14ac:dyDescent="0.3">
      <c r="A38" s="10" t="s">
        <v>56</v>
      </c>
      <c r="C38" s="18">
        <v>490225</v>
      </c>
      <c r="D38" s="74">
        <v>1193</v>
      </c>
      <c r="E38" s="19">
        <v>43525</v>
      </c>
      <c r="F38" s="19"/>
    </row>
    <row r="39" spans="1:6" x14ac:dyDescent="0.3">
      <c r="A39" s="10" t="s">
        <v>57</v>
      </c>
      <c r="C39" s="18">
        <v>490226</v>
      </c>
      <c r="D39" s="74">
        <v>2921</v>
      </c>
      <c r="E39" s="19">
        <v>43525</v>
      </c>
      <c r="F39" s="19"/>
    </row>
    <row r="40" spans="1:6" x14ac:dyDescent="0.3">
      <c r="A40" s="10" t="s">
        <v>58</v>
      </c>
      <c r="C40" s="18">
        <v>490227</v>
      </c>
      <c r="D40" s="74">
        <v>444</v>
      </c>
      <c r="E40" s="19">
        <v>43525</v>
      </c>
      <c r="F40" s="19"/>
    </row>
    <row r="41" spans="1:6" x14ac:dyDescent="0.3">
      <c r="A41" s="10" t="s">
        <v>59</v>
      </c>
      <c r="C41" s="18">
        <v>490228</v>
      </c>
      <c r="D41" s="74">
        <v>3063</v>
      </c>
      <c r="E41" s="19">
        <v>43525</v>
      </c>
      <c r="F41" s="19"/>
    </row>
    <row r="42" spans="1:6" x14ac:dyDescent="0.3">
      <c r="A42" s="10" t="s">
        <v>60</v>
      </c>
      <c r="C42" s="18">
        <v>490229</v>
      </c>
      <c r="D42" s="74">
        <v>2633</v>
      </c>
      <c r="E42" s="19">
        <v>43525</v>
      </c>
      <c r="F42" s="19"/>
    </row>
    <row r="43" spans="1:6" x14ac:dyDescent="0.3">
      <c r="A43" s="10" t="s">
        <v>61</v>
      </c>
      <c r="C43" s="18">
        <v>490230</v>
      </c>
      <c r="D43" s="74">
        <v>492</v>
      </c>
      <c r="E43" s="19">
        <v>43525</v>
      </c>
      <c r="F43" s="19"/>
    </row>
    <row r="44" spans="1:6" x14ac:dyDescent="0.3">
      <c r="A44" s="10" t="s">
        <v>61</v>
      </c>
      <c r="C44" s="18">
        <v>490231</v>
      </c>
      <c r="D44" s="74">
        <v>492</v>
      </c>
      <c r="E44" s="19">
        <v>43525</v>
      </c>
      <c r="F44" s="19"/>
    </row>
    <row r="45" spans="1:6" x14ac:dyDescent="0.3">
      <c r="A45" s="10" t="s">
        <v>61</v>
      </c>
      <c r="C45" s="83" t="s">
        <v>371</v>
      </c>
      <c r="D45" s="74">
        <v>-492</v>
      </c>
      <c r="E45" s="19">
        <v>43599</v>
      </c>
      <c r="F45" s="19"/>
    </row>
    <row r="46" spans="1:6" x14ac:dyDescent="0.3">
      <c r="A46" s="10" t="s">
        <v>62</v>
      </c>
      <c r="C46" s="18">
        <v>490246</v>
      </c>
      <c r="D46" s="74">
        <v>3728</v>
      </c>
      <c r="E46" s="19">
        <v>43525</v>
      </c>
      <c r="F46" s="19"/>
    </row>
    <row r="47" spans="1:6" x14ac:dyDescent="0.3">
      <c r="A47" s="10" t="s">
        <v>63</v>
      </c>
      <c r="C47" s="18">
        <v>490232</v>
      </c>
      <c r="D47" s="74">
        <v>10921</v>
      </c>
      <c r="E47" s="19">
        <v>43525</v>
      </c>
      <c r="F47" s="19"/>
    </row>
    <row r="48" spans="1:6" x14ac:dyDescent="0.3">
      <c r="A48" s="10" t="s">
        <v>64</v>
      </c>
      <c r="C48" s="18">
        <v>490233</v>
      </c>
      <c r="D48" s="74">
        <v>2006</v>
      </c>
      <c r="E48" s="19">
        <v>43525</v>
      </c>
      <c r="F48" s="19"/>
    </row>
    <row r="49" spans="1:7" x14ac:dyDescent="0.3">
      <c r="A49" s="10" t="s">
        <v>65</v>
      </c>
      <c r="C49" s="18">
        <v>490195</v>
      </c>
      <c r="D49" s="74">
        <v>53054.29</v>
      </c>
      <c r="E49" s="19">
        <v>43525</v>
      </c>
      <c r="F49" s="19"/>
    </row>
    <row r="50" spans="1:7" s="1" customFormat="1" x14ac:dyDescent="0.3">
      <c r="A50" s="3" t="s">
        <v>39</v>
      </c>
      <c r="B50" s="75"/>
      <c r="C50" s="2"/>
      <c r="D50" s="75">
        <f>SUM(D23:D49)</f>
        <v>112813.29000000001</v>
      </c>
      <c r="E50" s="2"/>
      <c r="F50" s="2"/>
      <c r="G50" s="78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6"/>
  <sheetViews>
    <sheetView zoomScale="90" zoomScaleNormal="90" workbookViewId="0">
      <selection activeCell="A9" sqref="A9"/>
    </sheetView>
  </sheetViews>
  <sheetFormatPr defaultRowHeight="14.4" x14ac:dyDescent="0.3"/>
  <cols>
    <col min="1" max="1" width="38.77734375" bestFit="1" customWidth="1"/>
    <col min="2" max="2" width="11.21875" bestFit="1" customWidth="1"/>
    <col min="3" max="3" width="7" bestFit="1" customWidth="1"/>
    <col min="4" max="4" width="10.6640625" style="20" bestFit="1" customWidth="1"/>
    <col min="5" max="5" width="3.77734375" customWidth="1"/>
    <col min="6" max="6" width="24" bestFit="1" customWidth="1"/>
    <col min="7" max="7" width="11.21875" bestFit="1" customWidth="1"/>
    <col min="8" max="8" width="7" style="88" bestFit="1" customWidth="1"/>
    <col min="9" max="9" width="9.5546875" bestFit="1" customWidth="1"/>
    <col min="11" max="11" width="27.88671875" bestFit="1" customWidth="1"/>
    <col min="12" max="12" width="11.21875" bestFit="1" customWidth="1"/>
    <col min="13" max="13" width="7" bestFit="1" customWidth="1"/>
    <col min="14" max="14" width="9.5546875" bestFit="1" customWidth="1"/>
    <col min="16" max="16" width="96.44140625" bestFit="1" customWidth="1"/>
    <col min="17" max="17" width="10.21875" bestFit="1" customWidth="1"/>
    <col min="18" max="18" width="7" bestFit="1" customWidth="1"/>
    <col min="19" max="19" width="9.5546875" bestFit="1" customWidth="1"/>
  </cols>
  <sheetData>
    <row r="1" spans="1:19" x14ac:dyDescent="0.3">
      <c r="A1" s="36" t="s">
        <v>100</v>
      </c>
      <c r="B1" s="36"/>
      <c r="C1" s="1" t="s">
        <v>108</v>
      </c>
      <c r="D1" s="90" t="s">
        <v>109</v>
      </c>
      <c r="E1" s="37"/>
      <c r="F1" s="89" t="s">
        <v>110</v>
      </c>
      <c r="G1" s="36"/>
      <c r="H1" s="87" t="s">
        <v>108</v>
      </c>
      <c r="I1" s="1" t="s">
        <v>109</v>
      </c>
      <c r="K1" s="89" t="s">
        <v>390</v>
      </c>
      <c r="L1" s="36"/>
      <c r="M1" s="87" t="s">
        <v>108</v>
      </c>
      <c r="N1" s="1" t="s">
        <v>109</v>
      </c>
      <c r="P1" s="89" t="s">
        <v>274</v>
      </c>
      <c r="Q1" s="36"/>
      <c r="R1" s="87" t="s">
        <v>108</v>
      </c>
      <c r="S1" s="1" t="s">
        <v>109</v>
      </c>
    </row>
    <row r="2" spans="1:19" ht="28.8" x14ac:dyDescent="0.3">
      <c r="A2" s="5" t="s">
        <v>472</v>
      </c>
      <c r="B2" s="108">
        <v>12000</v>
      </c>
      <c r="C2" s="128">
        <v>490619</v>
      </c>
      <c r="D2" s="20">
        <v>43643</v>
      </c>
      <c r="F2" t="s">
        <v>372</v>
      </c>
      <c r="G2" s="53">
        <v>12000</v>
      </c>
      <c r="H2" s="88">
        <v>490257</v>
      </c>
      <c r="I2" s="20">
        <v>43545</v>
      </c>
      <c r="K2" t="s">
        <v>276</v>
      </c>
      <c r="L2" s="53">
        <v>961</v>
      </c>
      <c r="M2" s="88">
        <v>490147</v>
      </c>
      <c r="N2" s="20">
        <v>43510</v>
      </c>
      <c r="P2" t="s">
        <v>275</v>
      </c>
      <c r="Q2" s="53">
        <v>6600.67</v>
      </c>
      <c r="R2" s="88">
        <v>490114</v>
      </c>
      <c r="S2" s="20">
        <v>43502</v>
      </c>
    </row>
    <row r="3" spans="1:19" ht="28.8" x14ac:dyDescent="0.3">
      <c r="A3" s="5" t="s">
        <v>473</v>
      </c>
      <c r="B3" s="108">
        <v>12000</v>
      </c>
      <c r="C3" s="128">
        <v>491118</v>
      </c>
      <c r="D3" s="20">
        <v>43697</v>
      </c>
      <c r="F3" t="s">
        <v>372</v>
      </c>
      <c r="G3" s="53">
        <v>12000</v>
      </c>
      <c r="H3" s="88">
        <v>491374</v>
      </c>
      <c r="I3" s="20">
        <v>43721</v>
      </c>
      <c r="K3" t="s">
        <v>277</v>
      </c>
      <c r="L3" s="53">
        <v>1521</v>
      </c>
      <c r="M3" s="88">
        <v>490148</v>
      </c>
      <c r="N3" s="20">
        <v>43510</v>
      </c>
      <c r="P3" t="s">
        <v>389</v>
      </c>
      <c r="Q3" s="53">
        <v>691.07</v>
      </c>
      <c r="R3" s="88">
        <v>490441</v>
      </c>
      <c r="S3" s="20">
        <v>43602</v>
      </c>
    </row>
    <row r="4" spans="1:19" ht="57.6" x14ac:dyDescent="0.3">
      <c r="A4" s="5" t="s">
        <v>1018</v>
      </c>
      <c r="B4" s="108">
        <v>12000</v>
      </c>
      <c r="C4" s="128">
        <v>491743</v>
      </c>
      <c r="D4" s="20">
        <v>43802</v>
      </c>
      <c r="G4" s="16"/>
      <c r="K4" t="s">
        <v>278</v>
      </c>
      <c r="L4" s="53">
        <v>2779</v>
      </c>
      <c r="M4" s="88">
        <v>490149</v>
      </c>
      <c r="N4" s="20">
        <v>43510</v>
      </c>
    </row>
    <row r="5" spans="1:19" ht="28.8" x14ac:dyDescent="0.3">
      <c r="A5" s="5" t="s">
        <v>1010</v>
      </c>
      <c r="B5" s="108">
        <v>1452</v>
      </c>
      <c r="C5" s="128">
        <v>491844</v>
      </c>
      <c r="D5" s="20">
        <v>43819</v>
      </c>
      <c r="G5" s="16"/>
      <c r="K5" t="s">
        <v>279</v>
      </c>
      <c r="L5" s="53">
        <v>706</v>
      </c>
      <c r="M5" s="88">
        <v>490150</v>
      </c>
      <c r="N5" s="20">
        <v>43510</v>
      </c>
      <c r="Q5" s="16"/>
      <c r="R5" s="88"/>
    </row>
    <row r="6" spans="1:19" x14ac:dyDescent="0.3">
      <c r="B6" s="16"/>
      <c r="G6" s="16"/>
      <c r="K6" t="s">
        <v>280</v>
      </c>
      <c r="L6" s="53">
        <v>5700</v>
      </c>
      <c r="M6" s="88">
        <v>490151</v>
      </c>
      <c r="N6" s="20">
        <v>43510</v>
      </c>
      <c r="R6" s="88"/>
    </row>
    <row r="7" spans="1:19" x14ac:dyDescent="0.3">
      <c r="B7" s="16"/>
      <c r="G7" s="16"/>
      <c r="K7" t="s">
        <v>281</v>
      </c>
      <c r="L7" s="53">
        <v>1075</v>
      </c>
      <c r="M7" s="88">
        <v>490152</v>
      </c>
      <c r="N7" s="20">
        <v>43510</v>
      </c>
      <c r="R7" s="88"/>
    </row>
    <row r="8" spans="1:19" x14ac:dyDescent="0.3">
      <c r="B8" s="16"/>
      <c r="G8" s="16"/>
      <c r="K8" t="s">
        <v>282</v>
      </c>
      <c r="L8" s="53">
        <v>1468</v>
      </c>
      <c r="M8" s="88">
        <v>490153</v>
      </c>
      <c r="N8" s="20">
        <v>43510</v>
      </c>
      <c r="R8" s="88"/>
    </row>
    <row r="9" spans="1:19" x14ac:dyDescent="0.3">
      <c r="B9" s="16"/>
      <c r="G9" s="16"/>
      <c r="K9" t="s">
        <v>283</v>
      </c>
      <c r="L9" s="53">
        <v>5015</v>
      </c>
      <c r="M9" s="88">
        <v>490154</v>
      </c>
      <c r="N9" s="20">
        <v>43510</v>
      </c>
    </row>
    <row r="10" spans="1:19" x14ac:dyDescent="0.3">
      <c r="B10" s="16"/>
      <c r="G10" s="16"/>
      <c r="K10" t="s">
        <v>284</v>
      </c>
      <c r="L10" s="53">
        <v>773</v>
      </c>
      <c r="M10" s="88">
        <v>490155</v>
      </c>
      <c r="N10" s="20">
        <v>43510</v>
      </c>
    </row>
    <row r="11" spans="1:19" x14ac:dyDescent="0.3">
      <c r="B11" s="16"/>
      <c r="G11" s="16"/>
      <c r="L11" s="53"/>
      <c r="M11" s="88"/>
      <c r="N11" s="20"/>
    </row>
    <row r="12" spans="1:19" x14ac:dyDescent="0.3">
      <c r="B12" s="16"/>
      <c r="G12" s="16"/>
      <c r="L12" s="53"/>
      <c r="M12" s="88"/>
      <c r="N12" s="20"/>
    </row>
    <row r="13" spans="1:19" x14ac:dyDescent="0.3">
      <c r="B13" s="16"/>
      <c r="G13" s="16"/>
      <c r="L13" s="16"/>
      <c r="M13" s="88"/>
    </row>
    <row r="14" spans="1:19" x14ac:dyDescent="0.3">
      <c r="B14" s="16"/>
      <c r="G14" s="16"/>
      <c r="L14" s="16">
        <f>SUM(L2:L13)</f>
        <v>19998</v>
      </c>
      <c r="M14" s="88"/>
      <c r="Q14" s="16">
        <f>SUM(Q2:Q5)</f>
        <v>7291.74</v>
      </c>
    </row>
    <row r="15" spans="1:19" x14ac:dyDescent="0.3">
      <c r="B15" s="16">
        <f>SUM(B2:B14)</f>
        <v>37452</v>
      </c>
      <c r="G15" s="16">
        <f>SUM(G2:G14)</f>
        <v>24000</v>
      </c>
      <c r="M15" s="88"/>
    </row>
    <row r="16" spans="1:19" x14ac:dyDescent="0.3">
      <c r="B16" s="16"/>
      <c r="M16" s="8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"/>
  <sheetViews>
    <sheetView workbookViewId="0">
      <selection activeCell="D18" sqref="D18"/>
    </sheetView>
  </sheetViews>
  <sheetFormatPr defaultRowHeight="14.4" x14ac:dyDescent="0.3"/>
  <cols>
    <col min="1" max="1" width="26.77734375" bestFit="1" customWidth="1"/>
    <col min="2" max="2" width="11.5546875" bestFit="1" customWidth="1"/>
    <col min="3" max="3" width="10.77734375" bestFit="1" customWidth="1"/>
    <col min="4" max="4" width="14.5546875" bestFit="1" customWidth="1"/>
    <col min="5" max="5" width="29.77734375" bestFit="1" customWidth="1"/>
  </cols>
  <sheetData>
    <row r="1" spans="1:5" x14ac:dyDescent="0.3">
      <c r="A1" t="s">
        <v>89</v>
      </c>
      <c r="B1" s="16" t="s">
        <v>87</v>
      </c>
      <c r="C1" t="s">
        <v>88</v>
      </c>
      <c r="D1" t="s">
        <v>90</v>
      </c>
      <c r="E1" t="s">
        <v>91</v>
      </c>
    </row>
    <row r="2" spans="1:5" x14ac:dyDescent="0.3">
      <c r="A2" t="s">
        <v>239</v>
      </c>
      <c r="B2" s="53">
        <v>10000</v>
      </c>
      <c r="C2" s="20"/>
      <c r="D2" s="20">
        <v>43469</v>
      </c>
      <c r="E2" t="s">
        <v>240</v>
      </c>
    </row>
    <row r="3" spans="1:5" x14ac:dyDescent="0.3">
      <c r="A3" t="s">
        <v>241</v>
      </c>
      <c r="B3" s="53">
        <v>400</v>
      </c>
      <c r="C3" s="20"/>
      <c r="D3" s="20">
        <v>43473</v>
      </c>
      <c r="E3" t="s">
        <v>240</v>
      </c>
    </row>
    <row r="4" spans="1:5" x14ac:dyDescent="0.3">
      <c r="A4" t="s">
        <v>365</v>
      </c>
      <c r="B4" s="53">
        <v>150</v>
      </c>
      <c r="C4" s="20"/>
      <c r="D4" s="20">
        <v>43496</v>
      </c>
    </row>
    <row r="5" spans="1:5" x14ac:dyDescent="0.3">
      <c r="A5" t="s">
        <v>285</v>
      </c>
      <c r="B5" s="53">
        <v>200</v>
      </c>
      <c r="C5" s="20"/>
      <c r="D5" s="20">
        <v>43515</v>
      </c>
      <c r="E5" t="s">
        <v>240</v>
      </c>
    </row>
    <row r="6" spans="1:5" x14ac:dyDescent="0.3">
      <c r="A6" t="s">
        <v>292</v>
      </c>
      <c r="B6" s="53">
        <v>100</v>
      </c>
      <c r="C6" s="20"/>
      <c r="D6" s="20">
        <v>43586</v>
      </c>
      <c r="E6" t="s">
        <v>240</v>
      </c>
    </row>
    <row r="7" spans="1:5" x14ac:dyDescent="0.3">
      <c r="A7" s="128" t="s">
        <v>1019</v>
      </c>
      <c r="B7" s="53">
        <v>200</v>
      </c>
      <c r="C7" s="128"/>
      <c r="D7" s="20">
        <v>43823</v>
      </c>
      <c r="E7" s="128" t="s">
        <v>1020</v>
      </c>
    </row>
    <row r="8" spans="1:5" x14ac:dyDescent="0.3">
      <c r="A8" s="128" t="s">
        <v>1021</v>
      </c>
      <c r="B8" s="53">
        <v>100</v>
      </c>
      <c r="C8" s="128"/>
      <c r="D8" s="20">
        <v>43830</v>
      </c>
      <c r="E8" s="128" t="s">
        <v>1022</v>
      </c>
    </row>
    <row r="9" spans="1:5" x14ac:dyDescent="0.3">
      <c r="B9" s="16"/>
      <c r="D9" s="20"/>
    </row>
    <row r="10" spans="1:5" x14ac:dyDescent="0.3">
      <c r="B10" s="16"/>
      <c r="D10" s="20"/>
    </row>
    <row r="11" spans="1:5" x14ac:dyDescent="0.3">
      <c r="B11" s="16"/>
    </row>
    <row r="12" spans="1:5" x14ac:dyDescent="0.3">
      <c r="B12" s="16">
        <f>SUM(B2:B11)</f>
        <v>11150</v>
      </c>
      <c r="C12" s="1" t="s">
        <v>39</v>
      </c>
    </row>
    <row r="13" spans="1:5" x14ac:dyDescent="0.3">
      <c r="B13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2019 budget</vt:lpstr>
      <vt:lpstr>Expense detail</vt:lpstr>
      <vt:lpstr>Content Credit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Melody Clark</cp:lastModifiedBy>
  <cp:lastPrinted>2018-01-23T20:18:49Z</cp:lastPrinted>
  <dcterms:created xsi:type="dcterms:W3CDTF">2007-05-31T16:25:10Z</dcterms:created>
  <dcterms:modified xsi:type="dcterms:W3CDTF">2020-02-14T16:17:22Z</dcterms:modified>
</cp:coreProperties>
</file>